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>
    <mc:Choice Requires="x15">
      <x15ac:absPath xmlns:x15ac="http://schemas.microsoft.com/office/spreadsheetml/2010/11/ac" url="\\fileserver.lan.bnm.md\file_server\GROUP\RAPS\DSMF\CFBS\organizatoric\2025\publicare februarie_2026\WEB\Pentru site final\BS\final\"/>
    </mc:Choice>
  </mc:AlternateContent>
  <xr:revisionPtr revIDLastSave="0" documentId="13_ncr:1_{670689F3-FB7F-4801-8FC0-6E5917DE8C6F}" xr6:coauthVersionLast="47" xr6:coauthVersionMax="47" xr10:uidLastSave="{00000000-0000-0000-0000-000000000000}"/>
  <bookViews>
    <workbookView xWindow="28680" yWindow="-165" windowWidth="38640" windowHeight="21120" xr2:uid="{00000000-000D-0000-FFFF-FFFF00000000}"/>
  </bookViews>
  <sheets>
    <sheet name="2015- III_2025" sheetId="1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8" i="1" l="1"/>
  <c r="AD16" i="1"/>
  <c r="AD6" i="1"/>
  <c r="AA16" i="1"/>
  <c r="AC48" i="1" l="1"/>
  <c r="AD13" i="1"/>
  <c r="AD36" i="1"/>
  <c r="AB25" i="1"/>
  <c r="AC13" i="1"/>
  <c r="AC36" i="1"/>
  <c r="AC25" i="1"/>
  <c r="AC39" i="1"/>
  <c r="AD29" i="1"/>
  <c r="AD39" i="1"/>
  <c r="AC6" i="1"/>
  <c r="AC16" i="1"/>
  <c r="AA13" i="1"/>
  <c r="AC32" i="1"/>
  <c r="AC29" i="1"/>
  <c r="AD32" i="1"/>
  <c r="AB39" i="1"/>
  <c r="AD25" i="1"/>
  <c r="AD9" i="1"/>
  <c r="AD20" i="1"/>
  <c r="AD43" i="1"/>
  <c r="AC20" i="1"/>
  <c r="AC43" i="1"/>
  <c r="AB48" i="1"/>
  <c r="AC9" i="1"/>
  <c r="AB16" i="1"/>
  <c r="AA25" i="1"/>
  <c r="AA48" i="1"/>
  <c r="AB9" i="1"/>
  <c r="AB20" i="1"/>
  <c r="AB32" i="1"/>
  <c r="AB43" i="1"/>
  <c r="AA39" i="1"/>
  <c r="AB6" i="1"/>
  <c r="AB29" i="1"/>
  <c r="AA9" i="1"/>
  <c r="AA20" i="1"/>
  <c r="AA32" i="1"/>
  <c r="AA43" i="1"/>
  <c r="AA36" i="1"/>
  <c r="AB13" i="1"/>
  <c r="AB36" i="1"/>
  <c r="AA6" i="1"/>
  <c r="AA29" i="1"/>
  <c r="V48" i="1"/>
  <c r="V13" i="1"/>
  <c r="V36" i="1"/>
  <c r="V25" i="1"/>
  <c r="V20" i="1"/>
  <c r="V43" i="1"/>
  <c r="V6" i="1"/>
  <c r="V29" i="1"/>
  <c r="V39" i="1"/>
  <c r="V9" i="1"/>
  <c r="V32" i="1"/>
  <c r="V16" i="1"/>
  <c r="AD28" i="1" l="1"/>
  <c r="AC5" i="1"/>
  <c r="AC28" i="1"/>
  <c r="AC51" i="1" s="1"/>
  <c r="AB28" i="1"/>
  <c r="AD5" i="1"/>
  <c r="AD51" i="1" s="1"/>
  <c r="AA5" i="1"/>
  <c r="AB5" i="1"/>
  <c r="AB51" i="1" s="1"/>
  <c r="AA28" i="1"/>
  <c r="V28" i="1"/>
  <c r="V5" i="1"/>
  <c r="AA51" i="1" l="1"/>
  <c r="V51" i="1"/>
  <c r="U48" i="1"/>
  <c r="U32" i="1"/>
  <c r="U29" i="1"/>
  <c r="U25" i="1"/>
  <c r="U13" i="1"/>
  <c r="U9" i="1"/>
  <c r="U6" i="1"/>
  <c r="T13" i="1" l="1"/>
  <c r="T36" i="1"/>
  <c r="U16" i="1"/>
  <c r="U36" i="1"/>
  <c r="T25" i="1"/>
  <c r="U43" i="1"/>
  <c r="U20" i="1"/>
  <c r="U39" i="1"/>
  <c r="T6" i="1"/>
  <c r="T20" i="1"/>
  <c r="T32" i="1"/>
  <c r="T48" i="1"/>
  <c r="R25" i="1"/>
  <c r="R48" i="1"/>
  <c r="R16" i="1"/>
  <c r="R39" i="1"/>
  <c r="R20" i="1"/>
  <c r="R13" i="1"/>
  <c r="R36" i="1"/>
  <c r="R9" i="1"/>
  <c r="R43" i="1"/>
  <c r="S6" i="1"/>
  <c r="T29" i="1"/>
  <c r="T43" i="1"/>
  <c r="T9" i="1"/>
  <c r="T16" i="1"/>
  <c r="T39" i="1"/>
  <c r="R6" i="1"/>
  <c r="R29" i="1"/>
  <c r="R32" i="1"/>
  <c r="U5" i="1" l="1"/>
  <c r="U28" i="1"/>
  <c r="T5" i="1"/>
  <c r="R5" i="1"/>
  <c r="R28" i="1"/>
  <c r="T28" i="1"/>
  <c r="U51" i="1" l="1"/>
  <c r="T51" i="1"/>
  <c r="P39" i="1"/>
  <c r="R51" i="1"/>
  <c r="Q20" i="1"/>
  <c r="Q25" i="1"/>
  <c r="Q29" i="1"/>
  <c r="Q36" i="1"/>
  <c r="Q43" i="1"/>
  <c r="Q48" i="1"/>
  <c r="P9" i="1"/>
  <c r="P16" i="1"/>
  <c r="P20" i="1"/>
  <c r="P29" i="1"/>
  <c r="P36" i="1"/>
  <c r="P6" i="1"/>
  <c r="P13" i="1"/>
  <c r="Q32" i="1"/>
  <c r="P32" i="1"/>
  <c r="P43" i="1"/>
  <c r="Q6" i="1"/>
  <c r="Q9" i="1"/>
  <c r="Q13" i="1"/>
  <c r="P25" i="1"/>
  <c r="P48" i="1"/>
  <c r="P5" i="1" l="1"/>
  <c r="P28" i="1"/>
  <c r="P51" i="1" l="1"/>
  <c r="M43" i="1" l="1"/>
  <c r="L43" i="1"/>
  <c r="M20" i="1"/>
  <c r="L20" i="1"/>
  <c r="O6" i="1"/>
  <c r="L6" i="1"/>
  <c r="N6" i="1"/>
  <c r="M6" i="1"/>
  <c r="M29" i="1" l="1"/>
  <c r="M13" i="1" l="1"/>
  <c r="M36" i="1" l="1"/>
  <c r="M25" i="1" l="1"/>
  <c r="M48" i="1"/>
  <c r="M9" i="1" l="1"/>
  <c r="M32" i="1" l="1"/>
  <c r="M16" i="1" l="1"/>
  <c r="M5" i="1" s="1"/>
  <c r="M39" i="1" l="1"/>
  <c r="M28" i="1" s="1"/>
  <c r="M51" i="1" s="1"/>
  <c r="H6" i="1" l="1"/>
  <c r="H43" i="1"/>
  <c r="J43" i="1"/>
  <c r="I43" i="1"/>
  <c r="H20" i="1"/>
  <c r="J20" i="1"/>
  <c r="I20" i="1"/>
  <c r="J6" i="1"/>
  <c r="I6" i="1"/>
  <c r="K25" i="1" l="1"/>
  <c r="K48" i="1"/>
  <c r="K9" i="1"/>
  <c r="K20" i="1"/>
  <c r="K43" i="1"/>
  <c r="K36" i="1"/>
  <c r="K16" i="1"/>
  <c r="K39" i="1"/>
  <c r="K6" i="1"/>
  <c r="K13" i="1"/>
  <c r="K29" i="1"/>
  <c r="K32" i="1"/>
  <c r="K5" i="1" l="1"/>
  <c r="K28" i="1"/>
  <c r="K51" i="1" l="1"/>
  <c r="J29" i="1"/>
  <c r="J13" i="1" l="1"/>
  <c r="J36" i="1" l="1"/>
  <c r="J25" i="1" l="1"/>
  <c r="J9" i="1" l="1"/>
  <c r="J48" i="1"/>
  <c r="J32" i="1" l="1"/>
  <c r="J16" i="1" l="1"/>
  <c r="J39" i="1" l="1"/>
  <c r="J5" i="1" l="1"/>
  <c r="J28" i="1" l="1"/>
  <c r="J51" i="1" s="1"/>
  <c r="I29" i="1" l="1"/>
  <c r="I13" i="1" l="1"/>
  <c r="I36" i="1" l="1"/>
  <c r="I25" i="1" l="1"/>
  <c r="I9" i="1" l="1"/>
  <c r="I48" i="1"/>
  <c r="I32" i="1" l="1"/>
  <c r="I16" i="1" l="1"/>
  <c r="I5" i="1" s="1"/>
  <c r="I39" i="1" l="1"/>
  <c r="I28" i="1" s="1"/>
  <c r="I51" i="1" s="1"/>
  <c r="L29" i="1" l="1"/>
  <c r="H29" i="1" l="1"/>
  <c r="L13" i="1" l="1"/>
  <c r="H13" i="1" l="1"/>
  <c r="L36" i="1" l="1"/>
  <c r="H36" i="1" l="1"/>
  <c r="L25" i="1" l="1"/>
  <c r="H25" i="1" l="1"/>
  <c r="L9" i="1"/>
  <c r="L48" i="1"/>
  <c r="H9" i="1" l="1"/>
  <c r="H48" i="1"/>
  <c r="L32" i="1" l="1"/>
  <c r="H32" i="1" l="1"/>
  <c r="H16" i="1" l="1"/>
  <c r="H5" i="1" s="1"/>
  <c r="L16" i="1" l="1"/>
  <c r="L5" i="1" s="1"/>
  <c r="L39" i="1" l="1"/>
  <c r="L28" i="1" s="1"/>
  <c r="L51" i="1" s="1"/>
  <c r="H39" i="1" l="1"/>
  <c r="H28" i="1" s="1"/>
  <c r="H51" i="1" s="1"/>
  <c r="E25" i="1" l="1"/>
  <c r="G48" i="1"/>
  <c r="G6" i="1"/>
  <c r="G29" i="1"/>
  <c r="G16" i="1"/>
  <c r="G39" i="1"/>
  <c r="D43" i="1"/>
  <c r="E36" i="1"/>
  <c r="D16" i="1"/>
  <c r="E48" i="1"/>
  <c r="F6" i="1"/>
  <c r="C29" i="1"/>
  <c r="C36" i="1"/>
  <c r="C32" i="1"/>
  <c r="C43" i="1"/>
  <c r="C48" i="1"/>
  <c r="G25" i="1"/>
  <c r="G36" i="1"/>
  <c r="C13" i="1"/>
  <c r="C39" i="1"/>
  <c r="E9" i="1"/>
  <c r="E16" i="1"/>
  <c r="E20" i="1"/>
  <c r="E39" i="1"/>
  <c r="E43" i="1"/>
  <c r="D9" i="1"/>
  <c r="D25" i="1"/>
  <c r="D39" i="1"/>
  <c r="F13" i="1"/>
  <c r="F36" i="1"/>
  <c r="G9" i="1"/>
  <c r="G20" i="1"/>
  <c r="G32" i="1"/>
  <c r="G43" i="1"/>
  <c r="D36" i="1"/>
  <c r="E6" i="1"/>
  <c r="E29" i="1"/>
  <c r="F16" i="1"/>
  <c r="F25" i="1"/>
  <c r="F32" i="1"/>
  <c r="F39" i="1"/>
  <c r="F48" i="1"/>
  <c r="C16" i="1"/>
  <c r="C20" i="1"/>
  <c r="C6" i="1"/>
  <c r="C25" i="1"/>
  <c r="F29" i="1"/>
  <c r="E13" i="1"/>
  <c r="D6" i="1"/>
  <c r="D13" i="1"/>
  <c r="D29" i="1"/>
  <c r="E32" i="1"/>
  <c r="D20" i="1"/>
  <c r="D32" i="1"/>
  <c r="D48" i="1"/>
  <c r="F9" i="1"/>
  <c r="F20" i="1"/>
  <c r="F43" i="1"/>
  <c r="G13" i="1"/>
  <c r="G28" i="1" l="1"/>
  <c r="E5" i="1"/>
  <c r="G5" i="1"/>
  <c r="C28" i="1"/>
  <c r="E28" i="1"/>
  <c r="F28" i="1"/>
  <c r="D28" i="1"/>
  <c r="F5" i="1"/>
  <c r="D5" i="1"/>
  <c r="G51" i="1" l="1"/>
  <c r="D51" i="1"/>
  <c r="E51" i="1"/>
  <c r="F51" i="1"/>
  <c r="C9" i="1" l="1"/>
  <c r="C5" i="1" l="1"/>
  <c r="C51" i="1" l="1"/>
  <c r="N20" i="1" l="1"/>
  <c r="N43" i="1" l="1"/>
  <c r="N29" i="1" l="1"/>
  <c r="N39" i="1" l="1"/>
  <c r="N16" i="1" l="1"/>
  <c r="N9" i="1" l="1"/>
  <c r="N32" i="1" l="1"/>
  <c r="N48" i="1" l="1"/>
  <c r="N25" i="1" l="1"/>
  <c r="N13" i="1" l="1"/>
  <c r="N5" i="1" s="1"/>
  <c r="N36" i="1" l="1"/>
  <c r="N28" i="1" s="1"/>
  <c r="N51" i="1" s="1"/>
  <c r="Q16" i="1" l="1"/>
  <c r="Q5" i="1" s="1"/>
  <c r="Q39" i="1" l="1"/>
  <c r="Q28" i="1" s="1"/>
  <c r="Q51" i="1" s="1"/>
  <c r="O43" i="1" l="1"/>
  <c r="O29" i="1"/>
  <c r="O13" i="1" l="1"/>
  <c r="O20" i="1"/>
  <c r="O9" i="1" l="1"/>
  <c r="O32" i="1" l="1"/>
  <c r="O36" i="1" l="1"/>
  <c r="O48" i="1" l="1"/>
  <c r="O25" i="1" l="1"/>
  <c r="O16" i="1" l="1"/>
  <c r="O5" i="1" s="1"/>
  <c r="O39" i="1" l="1"/>
  <c r="O28" i="1" s="1"/>
  <c r="O51" i="1" s="1"/>
  <c r="S20" i="1" l="1"/>
  <c r="S29" i="1"/>
  <c r="S13" i="1"/>
  <c r="S43" i="1" l="1"/>
  <c r="S36" i="1"/>
  <c r="S9" i="1" l="1"/>
  <c r="S32" i="1" l="1"/>
  <c r="S48" i="1" l="1"/>
  <c r="S25" i="1" l="1"/>
  <c r="S16" i="1" l="1"/>
  <c r="S5" i="1" s="1"/>
  <c r="S39" i="1" l="1"/>
  <c r="S28" i="1" s="1"/>
  <c r="S51" i="1" s="1"/>
</calcChain>
</file>

<file path=xl/sharedStrings.xml><?xml version="1.0" encoding="utf-8"?>
<sst xmlns="http://schemas.openxmlformats.org/spreadsheetml/2006/main" count="72" uniqueCount="52">
  <si>
    <t>II-2020</t>
  </si>
  <si>
    <t>III-2020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</si>
  <si>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</si>
  <si>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</si>
  <si>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</si>
  <si>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</si>
  <si>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</si>
  <si>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</si>
  <si>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</si>
  <si>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</si>
  <si>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III-2022</t>
  </si>
  <si>
    <t>IV-2022</t>
  </si>
  <si>
    <t>I-2023</t>
  </si>
  <si>
    <t>mil. lei</t>
  </si>
  <si>
    <t>II-2023</t>
  </si>
  <si>
    <t>IV-2023</t>
  </si>
  <si>
    <t>I-2024</t>
  </si>
  <si>
    <t>II-2024</t>
  </si>
  <si>
    <t>III-2023</t>
  </si>
  <si>
    <t>III-2024</t>
  </si>
  <si>
    <t>IV-2024</t>
  </si>
  <si>
    <t>I-2025</t>
  </si>
  <si>
    <t>II-2025</t>
  </si>
  <si>
    <t>III-2025</t>
  </si>
  <si>
    <t>Valoarea financiară netă</t>
  </si>
  <si>
    <t>Active financiare</t>
  </si>
  <si>
    <t>F1 Aur monetar și Drepturi Speciale de Tragere</t>
  </si>
  <si>
    <t>F11 Aur monetar</t>
  </si>
  <si>
    <t>F12 DST</t>
  </si>
  <si>
    <t>F2 Numerar și depozite</t>
  </si>
  <si>
    <t>F21 Numerar</t>
  </si>
  <si>
    <t>F22 Depozite transferabile</t>
  </si>
  <si>
    <t>F29 Alte depozite</t>
  </si>
  <si>
    <t>F3 Titluri de natura datoriei</t>
  </si>
  <si>
    <t>F31 Termen scurt</t>
  </si>
  <si>
    <t>F32 Termen lung</t>
  </si>
  <si>
    <t>F4 Împrumuturi</t>
  </si>
  <si>
    <t>F41 Termen scurt</t>
  </si>
  <si>
    <t>F42 Termen lung</t>
  </si>
  <si>
    <t>F5 Acțiuni și participații ale fondurilor de investiții</t>
  </si>
  <si>
    <t>F6 Sisteme de asigurări, de pensii și scheme de garanții standardizate</t>
  </si>
  <si>
    <t xml:space="preserve">F61 Provizioane tehnice de asigurări generale </t>
  </si>
  <si>
    <t xml:space="preserve">F62 Drepturi asupra asigurărilor de viață și a rentelor </t>
  </si>
  <si>
    <t xml:space="preserve">F66 Provizioane pentru executarea garanțiilor standardizate </t>
  </si>
  <si>
    <t xml:space="preserve">F7 Instrumente financiare derivate și opțiunile pe acțiuni ale angajaților </t>
  </si>
  <si>
    <t>F8 Alte conturi de primit</t>
  </si>
  <si>
    <t xml:space="preserve">F81 Credite comerciale și avansuri </t>
  </si>
  <si>
    <t xml:space="preserve">F89 Alte conturi de primit, excluzând creditele comerciale și </t>
  </si>
  <si>
    <t>Pasive</t>
  </si>
  <si>
    <t xml:space="preserve">F8 Alte conturi de plătit </t>
  </si>
  <si>
    <t>F89 Alte conturi de plătit, excluzând creditele comerciale și avansuri</t>
  </si>
  <si>
    <t>Stocuri financiare: Instrumente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</si>
</sst>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Roboto"/>
      <charset val="204"/>
    </font>
    <font>
      <b/>
      <sz val="18"/>
      <color indexed="8"/>
      <name val="Roboto"/>
      <charset val="204"/>
    </font>
    <font>
      <b/>
      <sz val="12"/>
      <color indexed="8"/>
      <name val="Roboto"/>
      <charset val="204"/>
    </font>
    <font>
      <b/>
      <sz val="10"/>
      <color theme="3" tint="0.79998168889431442"/>
      <name val="Roboto"/>
      <charset val="204"/>
    </font>
    <font>
      <b/>
      <sz val="8"/>
      <color indexed="8"/>
      <name val="Roboto"/>
      <charset val="204"/>
    </font>
    <font>
      <b/>
      <sz val="10"/>
      <color theme="2" tint="-0.749992370372631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  <font>
      <sz val="8"/>
      <color theme="2" tint="-0.749992370372631"/>
      <name val="Roboto"/>
      <charset val="204"/>
    </font>
    <font>
      <sz val="8"/>
      <color theme="4" tint="-0.249977111117893"/>
      <name val="Roboto"/>
      <charset val="204"/>
    </font>
    <font>
      <sz val="8"/>
      <color rgb="FFFF0000"/>
      <name val="Roboto"/>
      <charset val="204"/>
    </font>
    <font>
      <b/>
      <sz val="1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3" tint="0.79998168889431442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/>
      <top style="thin">
        <color theme="3" tint="0.7999816888943144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10" xfId="0" applyFont="1" applyBorder="1" applyAlignment="1">
      <alignment horizontal="left" vertical="top" indent="2"/>
    </xf>
    <xf numFmtId="0" fontId="3" fillId="0" borderId="0" xfId="0" applyFont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11" xfId="0" applyFont="1" applyBorder="1" applyAlignment="1">
      <alignment horizontal="left" vertical="top" indent="2"/>
    </xf>
    <xf numFmtId="0" fontId="9" fillId="0" borderId="7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 indent="2"/>
    </xf>
    <xf numFmtId="0" fontId="12" fillId="0" borderId="0" xfId="0" applyFont="1" applyAlignment="1">
      <alignment horizontal="left" vertical="top"/>
    </xf>
    <xf numFmtId="2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5" fontId="8" fillId="2" borderId="4" xfId="1" applyNumberFormat="1" applyFont="1" applyFill="1" applyBorder="1" applyAlignment="1">
      <alignment vertical="center" wrapText="1"/>
    </xf>
    <xf numFmtId="165" fontId="9" fillId="0" borderId="2" xfId="0" applyNumberFormat="1" applyFont="1" applyBorder="1" applyAlignment="1">
      <alignment horizontal="right" vertical="center"/>
    </xf>
    <xf numFmtId="165" fontId="11" fillId="0" borderId="6" xfId="0" applyNumberFormat="1" applyFont="1" applyBorder="1" applyAlignment="1" applyProtection="1">
      <alignment horizontal="right" vertical="center"/>
      <protection locked="0"/>
    </xf>
    <xf numFmtId="165" fontId="9" fillId="0" borderId="12" xfId="0" applyNumberFormat="1" applyFont="1" applyBorder="1" applyAlignment="1">
      <alignment horizontal="right" vertical="center"/>
    </xf>
    <xf numFmtId="165" fontId="11" fillId="0" borderId="9" xfId="0" applyNumberFormat="1" applyFont="1" applyBorder="1" applyAlignment="1" applyProtection="1">
      <alignment horizontal="right" vertical="center"/>
      <protection locked="0"/>
    </xf>
    <xf numFmtId="165" fontId="9" fillId="0" borderId="8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top"/>
    </xf>
    <xf numFmtId="4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1"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outlinePr summaryBelow="0" summaryRight="0"/>
    <pageSetUpPr fitToPage="1"/>
  </sheetPr>
  <dimension ref="B1:AD55"/>
  <sheetViews>
    <sheetView showGridLines="0" tabSelected="1" zoomScale="115" zoomScaleNormal="115" zoomScaleSheetLayoutView="7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51" sqref="A51:XFD51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50.42578125" collapsed="false"/>
    <col min="3" max="16" customWidth="true" style="1" width="15.5703125" collapsed="false"/>
    <col min="17" max="17" customWidth="true" style="1" width="15.42578125" collapsed="false"/>
    <col min="18" max="30" customWidth="true" style="1" width="15.5703125" collapsed="false"/>
    <col min="31" max="31" customWidth="true" style="1" width="9.140625" collapsed="false"/>
    <col min="32" max="16384" hidden="true" style="1" width="9.140625" collapsed="false"/>
  </cols>
  <sheetData>
    <row r="1" spans="2:30" ht="3.75" customHeight="1" x14ac:dyDescent="0.25"/>
    <row r="2" spans="2:30" ht="28.5" customHeight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V2" s="4"/>
      <c r="W2" s="4"/>
      <c r="X2" s="4"/>
      <c r="Y2" s="4"/>
      <c r="Z2" s="4"/>
      <c r="AA2" s="4"/>
      <c r="AB2" s="4"/>
      <c r="AC2" s="4"/>
      <c r="AD2" s="4" t="s">
        <v>13</v>
      </c>
    </row>
    <row r="3" spans="2:30" s="6" customFormat="1" ht="21" customHeight="1" x14ac:dyDescent="0.25">
      <c r="B3" s="26" t="s">
        <v>51</v>
      </c>
      <c r="C3" s="31">
        <v>2015</v>
      </c>
      <c r="D3" s="31">
        <v>2016</v>
      </c>
      <c r="E3" s="31">
        <v>2017</v>
      </c>
      <c r="F3" s="31">
        <v>2018</v>
      </c>
      <c r="G3" s="31">
        <v>2019</v>
      </c>
      <c r="H3" s="28">
        <v>2020</v>
      </c>
      <c r="I3" s="29"/>
      <c r="J3" s="29"/>
      <c r="K3" s="30"/>
      <c r="L3" s="28">
        <v>2021</v>
      </c>
      <c r="M3" s="29"/>
      <c r="N3" s="29"/>
      <c r="O3" s="30"/>
      <c r="P3" s="23">
        <v>2022</v>
      </c>
      <c r="Q3" s="24"/>
      <c r="R3" s="24"/>
      <c r="S3" s="24"/>
      <c r="T3" s="23">
        <v>2023</v>
      </c>
      <c r="U3" s="24"/>
      <c r="V3" s="24"/>
      <c r="W3" s="25"/>
      <c r="X3" s="23">
        <v>2024</v>
      </c>
      <c r="Y3" s="24"/>
      <c r="Z3" s="24"/>
      <c r="AA3" s="25"/>
      <c r="AB3" s="23">
        <v>2025</v>
      </c>
      <c r="AC3" s="24"/>
      <c r="AD3" s="24"/>
    </row>
    <row r="4" spans="2:30" s="6" customFormat="1" ht="21" customHeight="1" x14ac:dyDescent="0.25">
      <c r="B4" s="27"/>
      <c r="C4" s="32"/>
      <c r="D4" s="32"/>
      <c r="E4" s="32"/>
      <c r="F4" s="32"/>
      <c r="G4" s="32"/>
      <c r="H4" s="5" t="s">
        <v>2</v>
      </c>
      <c r="I4" s="5" t="s">
        <v>0</v>
      </c>
      <c r="J4" s="5" t="s">
        <v>1</v>
      </c>
      <c r="K4" s="5" t="s">
        <v>8</v>
      </c>
      <c r="L4" s="5" t="s">
        <v>3</v>
      </c>
      <c r="M4" s="5" t="s">
        <v>4</v>
      </c>
      <c r="N4" s="5" t="s">
        <v>5</v>
      </c>
      <c r="O4" s="5" t="s">
        <v>9</v>
      </c>
      <c r="P4" s="5" t="s">
        <v>7</v>
      </c>
      <c r="Q4" s="5" t="s">
        <v>6</v>
      </c>
      <c r="R4" s="5" t="s">
        <v>10</v>
      </c>
      <c r="S4" s="5" t="s">
        <v>11</v>
      </c>
      <c r="T4" s="5" t="s">
        <v>12</v>
      </c>
      <c r="U4" s="5" t="s">
        <v>14</v>
      </c>
      <c r="V4" s="5" t="s">
        <v>18</v>
      </c>
      <c r="W4" s="5" t="s">
        <v>15</v>
      </c>
      <c r="X4" s="5" t="s">
        <v>16</v>
      </c>
      <c r="Y4" s="5" t="s">
        <v>17</v>
      </c>
      <c r="Z4" s="5" t="s">
        <v>19</v>
      </c>
      <c r="AA4" s="5" t="s">
        <v>20</v>
      </c>
      <c r="AB4" s="5" t="s">
        <v>21</v>
      </c>
      <c r="AC4" s="5" t="s">
        <v>22</v>
      </c>
      <c r="AD4" s="5" t="s">
        <v>23</v>
      </c>
    </row>
    <row r="5" spans="2:30" s="8" customFormat="1" ht="12.75" x14ac:dyDescent="0.25">
      <c r="B5" s="7" t="s">
        <v>25</v>
      </c>
      <c r="C5" s="33">
        <f>C6+C9+C13+C16+C19+C20+C24+C25</f>
        <v>408144.15769491892</v>
      </c>
      <c r="D5" s="33">
        <f>D6+D9+D13+D16+D19+D20+D24+D25</f>
        <v>443859.5348699661</v>
      </c>
      <c r="E5" s="33">
        <f t="shared" ref="E5:J5" si="0">E6+E9+E13+E16+E19+E20+E24+E25</f>
        <v>456701.3929976275</v>
      </c>
      <c r="F5" s="33">
        <f t="shared" si="0"/>
        <v>475341.66760660202</v>
      </c>
      <c r="G5" s="33">
        <f t="shared" si="0"/>
        <v>490932.44662626169</v>
      </c>
      <c r="H5" s="33">
        <f>H6+H9+H13+H16+H19+H20+H24+H25</f>
        <v>508484.93411856418</v>
      </c>
      <c r="I5" s="33">
        <f t="shared" si="0"/>
        <v>515428.1932607583</v>
      </c>
      <c r="J5" s="33">
        <f t="shared" si="0"/>
        <v>525519.17244556558</v>
      </c>
      <c r="K5" s="33">
        <f t="shared" ref="K5:N5" si="1">K6+K9+K13+K16+K19+K20+K24+K25</f>
        <v>550279.04763621732</v>
      </c>
      <c r="L5" s="33">
        <f t="shared" si="1"/>
        <v>566911.79967729503</v>
      </c>
      <c r="M5" s="33">
        <f t="shared" si="1"/>
        <v>584636.67500961549</v>
      </c>
      <c r="N5" s="33">
        <f t="shared" si="1"/>
        <v>596378.91188734432</v>
      </c>
      <c r="O5" s="33">
        <f t="shared" ref="O5:Q5" si="2">O6+O9+O13+O16+O19+O20+O24+O25</f>
        <v>616330.24443299649</v>
      </c>
      <c r="P5" s="33">
        <f t="shared" si="2"/>
        <v>617641.84659489233</v>
      </c>
      <c r="Q5" s="33">
        <f t="shared" si="2"/>
        <v>636387.3138820905</v>
      </c>
      <c r="R5" s="33">
        <f t="shared" ref="R5:T5" si="3">R6+R9+R13+R16+R19+R20+R24+R25</f>
        <v>670895.67339701322</v>
      </c>
      <c r="S5" s="33">
        <f t="shared" si="3"/>
        <v>697301.39737835596</v>
      </c>
      <c r="T5" s="33">
        <f t="shared" si="3"/>
        <v>706976.65805221291</v>
      </c>
      <c r="U5" s="33">
        <f t="shared" ref="U5:V5" si="4">U6+U9+U13+U16+U19+U20+U24+U25</f>
        <v>730053.40195575589</v>
      </c>
      <c r="V5" s="33">
        <f t="shared" si="4"/>
        <v>732254.64181568637</v>
      </c>
      <c r="W5" s="33">
        <v>763523.47375451052</v>
      </c>
      <c r="X5" s="33">
        <v>772631.06440551975</v>
      </c>
      <c r="Y5" s="33">
        <v>789662.88070623775</v>
      </c>
      <c r="Z5" s="33">
        <v>813079.88659634453</v>
      </c>
      <c r="AA5" s="33">
        <f t="shared" ref="AA5:AB5" si="5">AA6+AA9+AA13+AA16+AA19+AA20+AA24+AA25</f>
        <v>848412.63000699191</v>
      </c>
      <c r="AB5" s="33">
        <f t="shared" si="5"/>
        <v>846965.41048237099</v>
      </c>
      <c r="AC5" s="33">
        <f t="shared" ref="AC5:AD5" si="6">AC6+AC9+AC13+AC16+AC19+AC20+AC24+AC25</f>
        <v>871952.05192545976</v>
      </c>
      <c r="AD5" s="33">
        <f t="shared" si="6"/>
        <v>891735.59818763123</v>
      </c>
    </row>
    <row r="6" spans="2:30" s="10" customFormat="1" ht="12.75" x14ac:dyDescent="0.25">
      <c r="B6" s="9" t="s">
        <v>26</v>
      </c>
      <c r="C6" s="34">
        <f>+C7+C8</f>
        <v>397.75458208000003</v>
      </c>
      <c r="D6" s="34">
        <f>+D7+D8</f>
        <v>60.295250959999997</v>
      </c>
      <c r="E6" s="34">
        <f t="shared" ref="E6:J6" si="7">+E7+E8</f>
        <v>57.891199999999998</v>
      </c>
      <c r="F6" s="34">
        <f t="shared" si="7"/>
        <v>53.509229230000003</v>
      </c>
      <c r="G6" s="34">
        <f t="shared" si="7"/>
        <v>71.711012670000002</v>
      </c>
      <c r="H6" s="34">
        <f t="shared" si="7"/>
        <v>235.02498289000002</v>
      </c>
      <c r="I6" s="34">
        <f t="shared" si="7"/>
        <v>75.323815910000008</v>
      </c>
      <c r="J6" s="34">
        <f t="shared" si="7"/>
        <v>241.12112368000001</v>
      </c>
      <c r="K6" s="34">
        <f t="shared" ref="K6:N6" si="8">+K7+K8</f>
        <v>99.817450239999985</v>
      </c>
      <c r="L6" s="34">
        <f t="shared" si="8"/>
        <v>114.28820734999999</v>
      </c>
      <c r="M6" s="34">
        <f t="shared" si="8"/>
        <v>243.23476496000001</v>
      </c>
      <c r="N6" s="34">
        <f t="shared" si="8"/>
        <v>4257.17736582</v>
      </c>
      <c r="O6" s="34">
        <f t="shared" ref="O6:Q6" si="9">+O7+O8</f>
        <v>209.07428184</v>
      </c>
      <c r="P6" s="34">
        <f t="shared" si="9"/>
        <v>159.89067815999999</v>
      </c>
      <c r="Q6" s="34">
        <f t="shared" si="9"/>
        <v>99.642072430000013</v>
      </c>
      <c r="R6" s="34">
        <f t="shared" ref="R6:T6" si="10">+R7+R8</f>
        <v>200.98430669999999</v>
      </c>
      <c r="S6" s="34">
        <f t="shared" si="10"/>
        <v>101.35276823999999</v>
      </c>
      <c r="T6" s="34">
        <f t="shared" si="10"/>
        <v>110.37812058</v>
      </c>
      <c r="U6" s="34">
        <f t="shared" ref="U6:V6" si="11">+U7+U8</f>
        <v>104.64698428</v>
      </c>
      <c r="V6" s="34">
        <f t="shared" si="11"/>
        <v>104.27609287</v>
      </c>
      <c r="W6" s="34">
        <v>289.36233561</v>
      </c>
      <c r="X6" s="34">
        <v>104.99721732999998</v>
      </c>
      <c r="Y6" s="34">
        <v>311.82986302</v>
      </c>
      <c r="Z6" s="34">
        <v>118.19743811000001</v>
      </c>
      <c r="AA6" s="34">
        <f t="shared" ref="AA6:AB6" si="12">+AA7+AA8</f>
        <v>137.322711</v>
      </c>
      <c r="AB6" s="34">
        <f t="shared" si="12"/>
        <v>136.57377381999999</v>
      </c>
      <c r="AC6" s="34">
        <f t="shared" ref="AC6:AD6" si="13">+AC7+AC8</f>
        <v>359.55114056999997</v>
      </c>
      <c r="AD6" s="34">
        <f t="shared" si="13"/>
        <v>173.02542620000003</v>
      </c>
    </row>
    <row r="7" spans="2:30" s="12" customFormat="1" ht="11.25" customHeight="1" x14ac:dyDescent="0.25">
      <c r="B7" s="11" t="s">
        <v>27</v>
      </c>
      <c r="C7" s="35">
        <v>50.031758979999999</v>
      </c>
      <c r="D7" s="35">
        <v>54.615891679999997</v>
      </c>
      <c r="E7" s="35">
        <v>52.642299999999999</v>
      </c>
      <c r="F7" s="35">
        <v>51.53305091</v>
      </c>
      <c r="G7" s="35">
        <v>61.960962739999999</v>
      </c>
      <c r="H7" s="35">
        <v>70.213153309999996</v>
      </c>
      <c r="I7" s="35">
        <v>72.353705650000009</v>
      </c>
      <c r="J7" s="35">
        <v>74.805989280000006</v>
      </c>
      <c r="K7" s="35">
        <v>76.886271099999988</v>
      </c>
      <c r="L7" s="35">
        <v>73.994257319999988</v>
      </c>
      <c r="M7" s="35">
        <v>76.015343560000005</v>
      </c>
      <c r="N7" s="35">
        <v>73.235968200000002</v>
      </c>
      <c r="O7" s="35">
        <v>75.976156610000004</v>
      </c>
      <c r="P7" s="35">
        <v>83.45598751</v>
      </c>
      <c r="Q7" s="35">
        <v>83.266102010000012</v>
      </c>
      <c r="R7" s="35">
        <v>75.409984390000005</v>
      </c>
      <c r="S7" s="35">
        <v>82.312308069999986</v>
      </c>
      <c r="T7" s="35">
        <v>86.240352060000006</v>
      </c>
      <c r="U7" s="35">
        <v>83.199196549999996</v>
      </c>
      <c r="V7" s="35">
        <v>82.024603450000001</v>
      </c>
      <c r="W7" s="35">
        <v>85.533229860000006</v>
      </c>
      <c r="X7" s="35">
        <v>92.188147879999988</v>
      </c>
      <c r="Y7" s="35">
        <v>98.971820930000007</v>
      </c>
      <c r="Z7" s="35">
        <v>110.84357865000001</v>
      </c>
      <c r="AA7" s="35">
        <v>115.63959225000001</v>
      </c>
      <c r="AB7" s="35">
        <v>131.31525744999999</v>
      </c>
      <c r="AC7" s="35">
        <v>134.04084896999998</v>
      </c>
      <c r="AD7" s="35">
        <v>149.97807933000001</v>
      </c>
    </row>
    <row r="8" spans="2:30" s="12" customFormat="1" ht="11.25" customHeight="1" x14ac:dyDescent="0.25">
      <c r="B8" s="11" t="s">
        <v>28</v>
      </c>
      <c r="C8" s="35">
        <v>347.72282310000003</v>
      </c>
      <c r="D8" s="35">
        <v>5.6793592799999999</v>
      </c>
      <c r="E8" s="35">
        <v>5.2488999999999999</v>
      </c>
      <c r="F8" s="35">
        <v>1.97617832</v>
      </c>
      <c r="G8" s="35">
        <v>9.7500499299999994</v>
      </c>
      <c r="H8" s="35">
        <v>164.81182958000002</v>
      </c>
      <c r="I8" s="35">
        <v>2.9701102599999998</v>
      </c>
      <c r="J8" s="35">
        <v>166.31513440000001</v>
      </c>
      <c r="K8" s="35">
        <v>22.931179140000001</v>
      </c>
      <c r="L8" s="35">
        <v>40.293950029999998</v>
      </c>
      <c r="M8" s="35">
        <v>167.21942140000002</v>
      </c>
      <c r="N8" s="35">
        <v>4183.9413976200003</v>
      </c>
      <c r="O8" s="35">
        <v>133.09812522999999</v>
      </c>
      <c r="P8" s="35">
        <v>76.434690650000007</v>
      </c>
      <c r="Q8" s="35">
        <v>16.375970420000002</v>
      </c>
      <c r="R8" s="35">
        <v>125.57432231</v>
      </c>
      <c r="S8" s="35">
        <v>19.040460170000003</v>
      </c>
      <c r="T8" s="35">
        <v>24.137768519999998</v>
      </c>
      <c r="U8" s="35">
        <v>21.447787730000002</v>
      </c>
      <c r="V8" s="35">
        <v>22.251489420000002</v>
      </c>
      <c r="W8" s="35">
        <v>203.82910575</v>
      </c>
      <c r="X8" s="35">
        <v>12.809069450000001</v>
      </c>
      <c r="Y8" s="35">
        <v>212.85804209</v>
      </c>
      <c r="Z8" s="35">
        <v>7.3538594599999998</v>
      </c>
      <c r="AA8" s="35">
        <v>21.683118749999998</v>
      </c>
      <c r="AB8" s="35">
        <v>5.2585163699999997</v>
      </c>
      <c r="AC8" s="35">
        <v>225.51029159999999</v>
      </c>
      <c r="AD8" s="35">
        <v>23.047346870000002</v>
      </c>
    </row>
    <row r="9" spans="2:30" s="14" customFormat="1" ht="12.75" x14ac:dyDescent="0.25">
      <c r="B9" s="13" t="s">
        <v>29</v>
      </c>
      <c r="C9" s="36">
        <f>SUM(C10:C12)</f>
        <v>146767.9641936936</v>
      </c>
      <c r="D9" s="36">
        <f>+D10+D11+D12</f>
        <v>154707.58176299662</v>
      </c>
      <c r="E9" s="36">
        <f t="shared" ref="E9:J9" si="14">+E10+E11+E12</f>
        <v>159711.02828590997</v>
      </c>
      <c r="F9" s="36">
        <f t="shared" si="14"/>
        <v>161975.43960848002</v>
      </c>
      <c r="G9" s="36">
        <f t="shared" si="14"/>
        <v>163382.06647260999</v>
      </c>
      <c r="H9" s="36">
        <f t="shared" si="14"/>
        <v>170319.82525757002</v>
      </c>
      <c r="I9" s="36">
        <f t="shared" si="14"/>
        <v>177149.32132450002</v>
      </c>
      <c r="J9" s="36">
        <f t="shared" si="14"/>
        <v>180803.39879634001</v>
      </c>
      <c r="K9" s="36">
        <f t="shared" ref="K9:N9" si="15">+K10+K11+K12</f>
        <v>192137.94657447003</v>
      </c>
      <c r="L9" s="36">
        <f t="shared" si="15"/>
        <v>194290.18543365004</v>
      </c>
      <c r="M9" s="36">
        <f t="shared" si="15"/>
        <v>201348.88576410999</v>
      </c>
      <c r="N9" s="36">
        <f t="shared" si="15"/>
        <v>206026.24642778997</v>
      </c>
      <c r="O9" s="36">
        <f t="shared" ref="O9:Q9" si="16">+O10+O11+O12</f>
        <v>219520.59453839</v>
      </c>
      <c r="P9" s="36">
        <f t="shared" si="16"/>
        <v>205742.65384012001</v>
      </c>
      <c r="Q9" s="36">
        <f t="shared" si="16"/>
        <v>206554.66372434</v>
      </c>
      <c r="R9" s="36">
        <f t="shared" ref="R9:T9" si="17">+R10+R11+R12</f>
        <v>229253.98870161001</v>
      </c>
      <c r="S9" s="36">
        <f t="shared" si="17"/>
        <v>221709.95389246999</v>
      </c>
      <c r="T9" s="36">
        <f t="shared" si="17"/>
        <v>219734.98032697622</v>
      </c>
      <c r="U9" s="36">
        <f t="shared" ref="U9:V9" si="18">+U10+U11+U12</f>
        <v>228738.43919505528</v>
      </c>
      <c r="V9" s="36">
        <f t="shared" si="18"/>
        <v>228102.55904108621</v>
      </c>
      <c r="W9" s="36">
        <v>242884.09560345038</v>
      </c>
      <c r="X9" s="36">
        <v>242344.80664287769</v>
      </c>
      <c r="Y9" s="36">
        <v>246900.07241936933</v>
      </c>
      <c r="Z9" s="36">
        <v>255956.56160558126</v>
      </c>
      <c r="AA9" s="36">
        <f t="shared" ref="AA9:AB9" si="19">+AA10+AA11+AA12</f>
        <v>262233.6075022911</v>
      </c>
      <c r="AB9" s="36">
        <f t="shared" si="19"/>
        <v>259902.29811546777</v>
      </c>
      <c r="AC9" s="36">
        <f t="shared" ref="AC9:AD9" si="20">+AC10+AC11+AC12</f>
        <v>260986.00486698182</v>
      </c>
      <c r="AD9" s="36">
        <f t="shared" si="20"/>
        <v>271301.27967787674</v>
      </c>
    </row>
    <row r="10" spans="2:30" s="12" customFormat="1" ht="11.25" customHeight="1" x14ac:dyDescent="0.25">
      <c r="B10" s="11" t="s">
        <v>30</v>
      </c>
      <c r="C10" s="35">
        <v>57071.681652447696</v>
      </c>
      <c r="D10" s="35">
        <v>52443.540628641451</v>
      </c>
      <c r="E10" s="35">
        <v>42294.254074878467</v>
      </c>
      <c r="F10" s="35">
        <v>37612.077847829256</v>
      </c>
      <c r="G10" s="35">
        <v>34804.272397086694</v>
      </c>
      <c r="H10" s="35">
        <v>39578.874572383633</v>
      </c>
      <c r="I10" s="35">
        <v>41212.317360412388</v>
      </c>
      <c r="J10" s="35">
        <v>37738.619012354371</v>
      </c>
      <c r="K10" s="35">
        <v>40049.711696444836</v>
      </c>
      <c r="L10" s="35">
        <v>42656.515726474099</v>
      </c>
      <c r="M10" s="35">
        <v>44708.127071603609</v>
      </c>
      <c r="N10" s="35">
        <v>43464.157288827293</v>
      </c>
      <c r="O10" s="35">
        <v>44229.137053469996</v>
      </c>
      <c r="P10" s="35">
        <v>48333.463203790001</v>
      </c>
      <c r="Q10" s="35">
        <v>44237.64872736999</v>
      </c>
      <c r="R10" s="35">
        <v>42786.546149870002</v>
      </c>
      <c r="S10" s="35">
        <v>45914.188333919999</v>
      </c>
      <c r="T10" s="35">
        <v>46137.395456766557</v>
      </c>
      <c r="U10" s="35">
        <v>47472.510778800002</v>
      </c>
      <c r="V10" s="35">
        <v>47998.851789709996</v>
      </c>
      <c r="W10" s="35">
        <v>50949.596591626214</v>
      </c>
      <c r="X10" s="35">
        <v>50327.351932947538</v>
      </c>
      <c r="Y10" s="35">
        <v>51895.274751200486</v>
      </c>
      <c r="Z10" s="35">
        <v>54274.404866068464</v>
      </c>
      <c r="AA10" s="35">
        <v>56502.567649872653</v>
      </c>
      <c r="AB10" s="35">
        <v>54581.398849381221</v>
      </c>
      <c r="AC10" s="35">
        <v>56439.568686541927</v>
      </c>
      <c r="AD10" s="35">
        <v>59254.374225671534</v>
      </c>
    </row>
    <row r="11" spans="2:30" s="12" customFormat="1" ht="11.25" customHeight="1" x14ac:dyDescent="0.25">
      <c r="B11" s="11" t="s">
        <v>31</v>
      </c>
      <c r="C11" s="35">
        <v>39072.928061662809</v>
      </c>
      <c r="D11" s="35">
        <v>45557.369974756453</v>
      </c>
      <c r="E11" s="35">
        <v>57068.659210741527</v>
      </c>
      <c r="F11" s="35">
        <v>63512.582730290749</v>
      </c>
      <c r="G11" s="35">
        <v>66873.401140353308</v>
      </c>
      <c r="H11" s="35">
        <v>77524.192589086379</v>
      </c>
      <c r="I11" s="35">
        <v>83036.880514447621</v>
      </c>
      <c r="J11" s="35">
        <v>89578.922694835637</v>
      </c>
      <c r="K11" s="35">
        <v>84828.193194045176</v>
      </c>
      <c r="L11" s="35">
        <v>97212.193287575908</v>
      </c>
      <c r="M11" s="35">
        <v>101886.55451941639</v>
      </c>
      <c r="N11" s="35">
        <v>107976.9370971827</v>
      </c>
      <c r="O11" s="35">
        <v>102269.38107841001</v>
      </c>
      <c r="P11" s="35">
        <v>105500.63865597</v>
      </c>
      <c r="Q11" s="35">
        <v>109854.52671798</v>
      </c>
      <c r="R11" s="35">
        <v>125633.66332389001</v>
      </c>
      <c r="S11" s="35">
        <v>100893.35581400001</v>
      </c>
      <c r="T11" s="35">
        <v>107678.86286112963</v>
      </c>
      <c r="U11" s="35">
        <v>113976.57512356999</v>
      </c>
      <c r="V11" s="35">
        <v>113241.93271129001</v>
      </c>
      <c r="W11" s="35">
        <v>120998.45518396058</v>
      </c>
      <c r="X11" s="35">
        <v>125392.03302689912</v>
      </c>
      <c r="Y11" s="35">
        <v>130837.52212568384</v>
      </c>
      <c r="Z11" s="35">
        <v>131015.1430259363</v>
      </c>
      <c r="AA11" s="35">
        <v>129135.10345174724</v>
      </c>
      <c r="AB11" s="35">
        <v>133852.15630160656</v>
      </c>
      <c r="AC11" s="35">
        <v>132749.1019938158</v>
      </c>
      <c r="AD11" s="35">
        <v>137311.30848219519</v>
      </c>
    </row>
    <row r="12" spans="2:30" s="12" customFormat="1" ht="11.25" customHeight="1" x14ac:dyDescent="0.25">
      <c r="B12" s="15" t="s">
        <v>32</v>
      </c>
      <c r="C12" s="37">
        <v>50623.354479583097</v>
      </c>
      <c r="D12" s="37">
        <v>56706.6711595987</v>
      </c>
      <c r="E12" s="37">
        <v>60348.115000289996</v>
      </c>
      <c r="F12" s="37">
        <v>60850.779030360005</v>
      </c>
      <c r="G12" s="37">
        <v>61704.392935169992</v>
      </c>
      <c r="H12" s="37">
        <v>53216.758096100006</v>
      </c>
      <c r="I12" s="37">
        <v>52900.123449639999</v>
      </c>
      <c r="J12" s="37">
        <v>53485.857089149991</v>
      </c>
      <c r="K12" s="37">
        <v>67260.041683980002</v>
      </c>
      <c r="L12" s="37">
        <v>54421.476419600003</v>
      </c>
      <c r="M12" s="37">
        <v>54754.204173090002</v>
      </c>
      <c r="N12" s="37">
        <v>54585.152041779991</v>
      </c>
      <c r="O12" s="37">
        <v>73022.076406509994</v>
      </c>
      <c r="P12" s="37">
        <v>51908.551980360004</v>
      </c>
      <c r="Q12" s="37">
        <v>52462.48827899</v>
      </c>
      <c r="R12" s="37">
        <v>60833.779227849998</v>
      </c>
      <c r="S12" s="37">
        <v>74902.409744549994</v>
      </c>
      <c r="T12" s="37">
        <v>65918.722009080026</v>
      </c>
      <c r="U12" s="37">
        <v>67289.353292685293</v>
      </c>
      <c r="V12" s="37">
        <v>66861.77454008619</v>
      </c>
      <c r="W12" s="37">
        <v>70936.043827863599</v>
      </c>
      <c r="X12" s="37">
        <v>66625.421683031003</v>
      </c>
      <c r="Y12" s="37">
        <v>64167.275542485011</v>
      </c>
      <c r="Z12" s="37">
        <v>70667.013713576496</v>
      </c>
      <c r="AA12" s="37">
        <v>76595.936400671198</v>
      </c>
      <c r="AB12" s="37">
        <v>71468.74296448</v>
      </c>
      <c r="AC12" s="37">
        <v>71797.334186624095</v>
      </c>
      <c r="AD12" s="37">
        <v>74735.59697001001</v>
      </c>
    </row>
    <row r="13" spans="2:30" s="14" customFormat="1" ht="12.75" x14ac:dyDescent="0.25">
      <c r="B13" s="13" t="s">
        <v>33</v>
      </c>
      <c r="C13" s="36">
        <f>+C14+C15</f>
        <v>27225.906311269999</v>
      </c>
      <c r="D13" s="36">
        <f>+D14+D15</f>
        <v>51484.68033784</v>
      </c>
      <c r="E13" s="36">
        <f t="shared" ref="E13:J13" si="21">+E14+E15</f>
        <v>54893.534008159993</v>
      </c>
      <c r="F13" s="36">
        <f t="shared" si="21"/>
        <v>56584.888128669991</v>
      </c>
      <c r="G13" s="36">
        <f t="shared" si="21"/>
        <v>58524.270417470005</v>
      </c>
      <c r="H13" s="36">
        <f t="shared" si="21"/>
        <v>59153.062750849989</v>
      </c>
      <c r="I13" s="36">
        <f t="shared" si="21"/>
        <v>61922.639632840001</v>
      </c>
      <c r="J13" s="36">
        <f t="shared" si="21"/>
        <v>64853.293396929992</v>
      </c>
      <c r="K13" s="36">
        <f t="shared" ref="K13:N13" si="22">+K14+K15</f>
        <v>69168.335336370001</v>
      </c>
      <c r="L13" s="36">
        <f t="shared" si="22"/>
        <v>72753.309906359995</v>
      </c>
      <c r="M13" s="36">
        <f t="shared" si="22"/>
        <v>74415.565022440001</v>
      </c>
      <c r="N13" s="36">
        <f t="shared" si="22"/>
        <v>69989.865439510002</v>
      </c>
      <c r="O13" s="36">
        <f t="shared" ref="O13:Q13" si="23">+O14+O15</f>
        <v>70188.463991600001</v>
      </c>
      <c r="P13" s="36">
        <f t="shared" si="23"/>
        <v>67964.207408139991</v>
      </c>
      <c r="Q13" s="36">
        <f t="shared" si="23"/>
        <v>73451.205222780016</v>
      </c>
      <c r="R13" s="36">
        <f t="shared" ref="R13:T13" si="24">+R14+R15</f>
        <v>74833.880722119997</v>
      </c>
      <c r="S13" s="36">
        <f t="shared" si="24"/>
        <v>93393.536255269995</v>
      </c>
      <c r="T13" s="36">
        <f t="shared" si="24"/>
        <v>107295.44243223002</v>
      </c>
      <c r="U13" s="36">
        <f t="shared" ref="U13:V13" si="25">+U14+U15</f>
        <v>115346.45331874001</v>
      </c>
      <c r="V13" s="36">
        <f t="shared" si="25"/>
        <v>118690.23395684999</v>
      </c>
      <c r="W13" s="36">
        <v>126649.81185556998</v>
      </c>
      <c r="X13" s="36">
        <v>127742.53356839996</v>
      </c>
      <c r="Y13" s="36">
        <v>125896.71064969004</v>
      </c>
      <c r="Z13" s="36">
        <v>135698.74566548999</v>
      </c>
      <c r="AA13" s="36">
        <f t="shared" ref="AA13:AB13" si="26">+AA14+AA15</f>
        <v>140711.33550818</v>
      </c>
      <c r="AB13" s="36">
        <f t="shared" si="26"/>
        <v>133328.47809088638</v>
      </c>
      <c r="AC13" s="36">
        <f t="shared" ref="AC13:AD13" si="27">+AC14+AC15</f>
        <v>139657.60531978283</v>
      </c>
      <c r="AD13" s="36">
        <f t="shared" si="27"/>
        <v>139018.37078625493</v>
      </c>
    </row>
    <row r="14" spans="2:30" s="12" customFormat="1" ht="11.25" customHeight="1" x14ac:dyDescent="0.25">
      <c r="B14" s="11" t="s">
        <v>34</v>
      </c>
      <c r="C14" s="35">
        <v>7640.505603290163</v>
      </c>
      <c r="D14" s="35">
        <v>13916.257084389261</v>
      </c>
      <c r="E14" s="35">
        <v>17716.749973195365</v>
      </c>
      <c r="F14" s="35">
        <v>14920.432448197122</v>
      </c>
      <c r="G14" s="35">
        <v>14531.630467474655</v>
      </c>
      <c r="H14" s="35">
        <v>13297.530523137208</v>
      </c>
      <c r="I14" s="35">
        <v>17845.419008800538</v>
      </c>
      <c r="J14" s="35">
        <v>19541.737095256256</v>
      </c>
      <c r="K14" s="35">
        <v>21802.741255918118</v>
      </c>
      <c r="L14" s="35">
        <v>23085.360797475842</v>
      </c>
      <c r="M14" s="35">
        <v>24653.872055979416</v>
      </c>
      <c r="N14" s="35">
        <v>22398.784314174758</v>
      </c>
      <c r="O14" s="35">
        <v>23255.545676172009</v>
      </c>
      <c r="P14" s="35">
        <v>19773.535751475174</v>
      </c>
      <c r="Q14" s="35">
        <v>20259.664947989684</v>
      </c>
      <c r="R14" s="35">
        <v>20459.871582828935</v>
      </c>
      <c r="S14" s="35">
        <v>27856.993919833676</v>
      </c>
      <c r="T14" s="35">
        <v>33256.088546237828</v>
      </c>
      <c r="U14" s="35">
        <v>35316.887224953403</v>
      </c>
      <c r="V14" s="35">
        <v>33850.403286991073</v>
      </c>
      <c r="W14" s="35">
        <v>37957.445777888766</v>
      </c>
      <c r="X14" s="35">
        <v>32910.427395614119</v>
      </c>
      <c r="Y14" s="35">
        <v>30568.07632881638</v>
      </c>
      <c r="Z14" s="35">
        <v>38686.825408102304</v>
      </c>
      <c r="AA14" s="35">
        <v>42246.018727992072</v>
      </c>
      <c r="AB14" s="35">
        <v>38534.020701734</v>
      </c>
      <c r="AC14" s="35">
        <v>37337.916977189518</v>
      </c>
      <c r="AD14" s="35">
        <v>37334.608353249358</v>
      </c>
    </row>
    <row r="15" spans="2:30" s="12" customFormat="1" ht="11.25" customHeight="1" x14ac:dyDescent="0.25">
      <c r="B15" s="15" t="s">
        <v>35</v>
      </c>
      <c r="C15" s="37">
        <v>19585.400707979836</v>
      </c>
      <c r="D15" s="37">
        <v>37568.423253450739</v>
      </c>
      <c r="E15" s="37">
        <v>37176.784034964629</v>
      </c>
      <c r="F15" s="37">
        <v>41664.455680472871</v>
      </c>
      <c r="G15" s="37">
        <v>43992.639949995348</v>
      </c>
      <c r="H15" s="37">
        <v>45855.532227712785</v>
      </c>
      <c r="I15" s="37">
        <v>44077.220624039466</v>
      </c>
      <c r="J15" s="37">
        <v>45311.556301673736</v>
      </c>
      <c r="K15" s="37">
        <v>47365.594080451883</v>
      </c>
      <c r="L15" s="37">
        <v>49667.949108884153</v>
      </c>
      <c r="M15" s="37">
        <v>49761.692966460585</v>
      </c>
      <c r="N15" s="37">
        <v>47591.081125335237</v>
      </c>
      <c r="O15" s="37">
        <v>46932.918315427989</v>
      </c>
      <c r="P15" s="37">
        <v>48190.671656664817</v>
      </c>
      <c r="Q15" s="37">
        <v>53191.540274790328</v>
      </c>
      <c r="R15" s="37">
        <v>54374.009139291062</v>
      </c>
      <c r="S15" s="37">
        <v>65536.542335436316</v>
      </c>
      <c r="T15" s="37">
        <v>74039.353885992183</v>
      </c>
      <c r="U15" s="37">
        <v>80029.566093786605</v>
      </c>
      <c r="V15" s="37">
        <v>84839.830669858915</v>
      </c>
      <c r="W15" s="37">
        <v>88692.366077681218</v>
      </c>
      <c r="X15" s="37">
        <v>94832.106172785847</v>
      </c>
      <c r="Y15" s="37">
        <v>95328.634320873651</v>
      </c>
      <c r="Z15" s="37">
        <v>97011.920257387683</v>
      </c>
      <c r="AA15" s="37">
        <v>98465.316780187932</v>
      </c>
      <c r="AB15" s="37">
        <v>94794.457389152391</v>
      </c>
      <c r="AC15" s="37">
        <v>102319.68834259332</v>
      </c>
      <c r="AD15" s="37">
        <v>101683.76243300557</v>
      </c>
    </row>
    <row r="16" spans="2:30" s="14" customFormat="1" ht="12.75" x14ac:dyDescent="0.25">
      <c r="B16" s="13" t="s">
        <v>36</v>
      </c>
      <c r="C16" s="36">
        <f>+C17+C18</f>
        <v>67588.277601109803</v>
      </c>
      <c r="D16" s="36">
        <f>+D17+D18</f>
        <v>65262.974688636903</v>
      </c>
      <c r="E16" s="36">
        <f t="shared" ref="E16:J16" si="28">+E17+E18</f>
        <v>63759.356943930004</v>
      </c>
      <c r="F16" s="36">
        <f t="shared" si="28"/>
        <v>66693.402391980009</v>
      </c>
      <c r="G16" s="36">
        <f t="shared" si="28"/>
        <v>74352.644223419993</v>
      </c>
      <c r="H16" s="36">
        <f t="shared" si="28"/>
        <v>77088.668318880009</v>
      </c>
      <c r="I16" s="36">
        <f t="shared" si="28"/>
        <v>75952.347995329998</v>
      </c>
      <c r="J16" s="36">
        <f t="shared" si="28"/>
        <v>78524.042827070007</v>
      </c>
      <c r="K16" s="36">
        <f t="shared" ref="K16:N16" si="29">+K17+K18</f>
        <v>81055.734286239996</v>
      </c>
      <c r="L16" s="36">
        <f t="shared" si="29"/>
        <v>83028.494278140017</v>
      </c>
      <c r="M16" s="36">
        <f t="shared" si="29"/>
        <v>86937.160041430005</v>
      </c>
      <c r="N16" s="36">
        <f t="shared" si="29"/>
        <v>91330.465911169988</v>
      </c>
      <c r="O16" s="36">
        <f t="shared" ref="O16:Q16" si="30">+O17+O18</f>
        <v>95226.558952389998</v>
      </c>
      <c r="P16" s="36">
        <f t="shared" si="30"/>
        <v>102221.68552563284</v>
      </c>
      <c r="Q16" s="36">
        <f t="shared" si="30"/>
        <v>105612.13400883568</v>
      </c>
      <c r="R16" s="36">
        <f t="shared" ref="R16:T16" si="31">+R17+R18</f>
        <v>108283.95483428854</v>
      </c>
      <c r="S16" s="36">
        <f t="shared" si="31"/>
        <v>109067.91009720135</v>
      </c>
      <c r="T16" s="36">
        <f t="shared" si="31"/>
        <v>107897.69841066626</v>
      </c>
      <c r="U16" s="36">
        <f t="shared" ref="U16:V16" si="32">+U17+U18</f>
        <v>109388.12038970829</v>
      </c>
      <c r="V16" s="36">
        <f t="shared" si="32"/>
        <v>107873.04053227935</v>
      </c>
      <c r="W16" s="36">
        <v>109216.80477359134</v>
      </c>
      <c r="X16" s="36">
        <v>111312.67150092113</v>
      </c>
      <c r="Y16" s="36">
        <v>116903.57825204611</v>
      </c>
      <c r="Z16" s="36">
        <v>122723.8378594012</v>
      </c>
      <c r="AA16" s="36">
        <f t="shared" ref="AA16:AB16" si="33">+AA17+AA18</f>
        <v>130037.18560245942</v>
      </c>
      <c r="AB16" s="36">
        <f t="shared" si="33"/>
        <v>134672.61057438352</v>
      </c>
      <c r="AC16" s="36">
        <f t="shared" ref="AC16:AD16" si="34">+AC17+AC18</f>
        <v>141336.53521255031</v>
      </c>
      <c r="AD16" s="36">
        <f t="shared" si="34"/>
        <v>149769.79167843226</v>
      </c>
    </row>
    <row r="17" spans="2:30" s="12" customFormat="1" ht="11.25" customHeight="1" x14ac:dyDescent="0.25">
      <c r="B17" s="11" t="s">
        <v>37</v>
      </c>
      <c r="C17" s="35">
        <v>21835.363345975697</v>
      </c>
      <c r="D17" s="35">
        <v>9211.4775402984942</v>
      </c>
      <c r="E17" s="35">
        <v>9786.1879858865104</v>
      </c>
      <c r="F17" s="35">
        <v>10828.744901254164</v>
      </c>
      <c r="G17" s="35">
        <v>14815.295320264637</v>
      </c>
      <c r="H17" s="35">
        <v>15933.187693353408</v>
      </c>
      <c r="I17" s="35">
        <v>15552.530128885444</v>
      </c>
      <c r="J17" s="35">
        <v>16252.278431061017</v>
      </c>
      <c r="K17" s="35">
        <v>16136.621024753729</v>
      </c>
      <c r="L17" s="35">
        <v>16481.939665844628</v>
      </c>
      <c r="M17" s="35">
        <v>16971.939786775929</v>
      </c>
      <c r="N17" s="35">
        <v>17877.361887537118</v>
      </c>
      <c r="O17" s="35">
        <v>18665.985382883937</v>
      </c>
      <c r="P17" s="35">
        <v>24118.062171071124</v>
      </c>
      <c r="Q17" s="35">
        <v>24747.967637906615</v>
      </c>
      <c r="R17" s="35">
        <v>25902.86970551742</v>
      </c>
      <c r="S17" s="35">
        <v>24752.580278589136</v>
      </c>
      <c r="T17" s="35">
        <v>24691.799777199576</v>
      </c>
      <c r="U17" s="35">
        <v>24401.095150203932</v>
      </c>
      <c r="V17" s="35">
        <v>23575.825523239175</v>
      </c>
      <c r="W17" s="35">
        <v>22904.553684520419</v>
      </c>
      <c r="X17" s="35">
        <v>23451.599200551158</v>
      </c>
      <c r="Y17" s="35">
        <v>24405.046569320799</v>
      </c>
      <c r="Z17" s="35">
        <v>25891.095674256732</v>
      </c>
      <c r="AA17" s="35">
        <v>26726.478055212909</v>
      </c>
      <c r="AB17" s="35">
        <v>25940.088869299718</v>
      </c>
      <c r="AC17" s="35">
        <v>26968.796551832933</v>
      </c>
      <c r="AD17" s="35">
        <v>29236.183491635897</v>
      </c>
    </row>
    <row r="18" spans="2:30" s="12" customFormat="1" ht="11.25" customHeight="1" x14ac:dyDescent="0.25">
      <c r="B18" s="15" t="s">
        <v>38</v>
      </c>
      <c r="C18" s="37">
        <v>45752.914255134106</v>
      </c>
      <c r="D18" s="37">
        <v>56051.497148338407</v>
      </c>
      <c r="E18" s="37">
        <v>53973.16895804349</v>
      </c>
      <c r="F18" s="37">
        <v>55864.657490725847</v>
      </c>
      <c r="G18" s="37">
        <v>59537.348903155362</v>
      </c>
      <c r="H18" s="37">
        <v>61155.480625526601</v>
      </c>
      <c r="I18" s="37">
        <v>60399.817866444551</v>
      </c>
      <c r="J18" s="37">
        <v>62271.764396008984</v>
      </c>
      <c r="K18" s="37">
        <v>64919.113261486265</v>
      </c>
      <c r="L18" s="37">
        <v>66546.554612295382</v>
      </c>
      <c r="M18" s="37">
        <v>69965.220254654079</v>
      </c>
      <c r="N18" s="37">
        <v>73453.10402363287</v>
      </c>
      <c r="O18" s="37">
        <v>76560.573569506058</v>
      </c>
      <c r="P18" s="37">
        <v>78103.623354561714</v>
      </c>
      <c r="Q18" s="37">
        <v>80864.166370929073</v>
      </c>
      <c r="R18" s="37">
        <v>82381.085128771112</v>
      </c>
      <c r="S18" s="37">
        <v>84315.329818612227</v>
      </c>
      <c r="T18" s="37">
        <v>83205.898633466684</v>
      </c>
      <c r="U18" s="37">
        <v>84987.02523950435</v>
      </c>
      <c r="V18" s="37">
        <v>84297.21500904017</v>
      </c>
      <c r="W18" s="37">
        <v>86312.251089070924</v>
      </c>
      <c r="X18" s="37">
        <v>87861.072300369982</v>
      </c>
      <c r="Y18" s="37">
        <v>92498.531682725312</v>
      </c>
      <c r="Z18" s="37">
        <v>96832.742185144467</v>
      </c>
      <c r="AA18" s="37">
        <v>103310.70754724651</v>
      </c>
      <c r="AB18" s="37">
        <v>108732.52170508381</v>
      </c>
      <c r="AC18" s="37">
        <v>114367.73866071738</v>
      </c>
      <c r="AD18" s="37">
        <v>120533.60818679637</v>
      </c>
    </row>
    <row r="19" spans="2:30" s="14" customFormat="1" ht="12.75" x14ac:dyDescent="0.25">
      <c r="B19" s="16" t="s">
        <v>39</v>
      </c>
      <c r="C19" s="38">
        <v>111349.15067631123</v>
      </c>
      <c r="D19" s="38">
        <v>117443.72462733736</v>
      </c>
      <c r="E19" s="38">
        <v>123016.89919534196</v>
      </c>
      <c r="F19" s="38">
        <v>132110.41098663394</v>
      </c>
      <c r="G19" s="38">
        <v>137283.06075788802</v>
      </c>
      <c r="H19" s="38">
        <v>143722.95060943958</v>
      </c>
      <c r="I19" s="38">
        <v>142211.67772871093</v>
      </c>
      <c r="J19" s="38">
        <v>142727.06887312487</v>
      </c>
      <c r="K19" s="38">
        <v>146799.92032904003</v>
      </c>
      <c r="L19" s="38">
        <v>153582.66732791753</v>
      </c>
      <c r="M19" s="38">
        <v>157668.94044347707</v>
      </c>
      <c r="N19" s="38">
        <v>160004.0700660164</v>
      </c>
      <c r="O19" s="38">
        <v>164418.64465826473</v>
      </c>
      <c r="P19" s="38">
        <v>171205.19592905743</v>
      </c>
      <c r="Q19" s="38">
        <v>178897.59705764451</v>
      </c>
      <c r="R19" s="38">
        <v>185901.62367695264</v>
      </c>
      <c r="S19" s="38">
        <v>198543.59644098999</v>
      </c>
      <c r="T19" s="38">
        <v>198833.14017088493</v>
      </c>
      <c r="U19" s="38">
        <v>203920.59428442325</v>
      </c>
      <c r="V19" s="38">
        <v>207400.40410515052</v>
      </c>
      <c r="W19" s="38">
        <v>212765.91786445151</v>
      </c>
      <c r="X19" s="38">
        <v>220133.30330542361</v>
      </c>
      <c r="Y19" s="38">
        <v>227734.97487004154</v>
      </c>
      <c r="Z19" s="38">
        <v>231883.84931709018</v>
      </c>
      <c r="AA19" s="38">
        <v>244266.17172956909</v>
      </c>
      <c r="AB19" s="38">
        <v>248409.4684174305</v>
      </c>
      <c r="AC19" s="38">
        <v>260587.67886763139</v>
      </c>
      <c r="AD19" s="38">
        <v>264376.5655102483</v>
      </c>
    </row>
    <row r="20" spans="2:30" s="14" customFormat="1" ht="12.75" x14ac:dyDescent="0.25">
      <c r="B20" s="13" t="s">
        <v>40</v>
      </c>
      <c r="C20" s="36">
        <f>+C21+C22+C23</f>
        <v>1510.1630200099999</v>
      </c>
      <c r="D20" s="36">
        <f>+D21+D22+D23</f>
        <v>1599.4684825100001</v>
      </c>
      <c r="E20" s="36">
        <f t="shared" ref="E20:J20" si="35">+E21+E22+E23</f>
        <v>1610.98338061</v>
      </c>
      <c r="F20" s="36">
        <f t="shared" si="35"/>
        <v>1928.3339850023103</v>
      </c>
      <c r="G20" s="36">
        <f t="shared" si="35"/>
        <v>1718.13384502296</v>
      </c>
      <c r="H20" s="36">
        <f t="shared" si="35"/>
        <v>1797.8727247604816</v>
      </c>
      <c r="I20" s="36">
        <f t="shared" si="35"/>
        <v>1801.9904303429669</v>
      </c>
      <c r="J20" s="36">
        <f t="shared" si="35"/>
        <v>1858.5603426395123</v>
      </c>
      <c r="K20" s="36">
        <f t="shared" ref="K20:N20" si="36">+K21+K22+K23</f>
        <v>1838.3605595061408</v>
      </c>
      <c r="L20" s="36">
        <f t="shared" si="36"/>
        <v>1880.8252701401166</v>
      </c>
      <c r="M20" s="36">
        <f t="shared" si="36"/>
        <v>1990.8364677880011</v>
      </c>
      <c r="N20" s="36">
        <f t="shared" si="36"/>
        <v>2131.514860385907</v>
      </c>
      <c r="O20" s="36">
        <f t="shared" ref="O20:Q20" si="37">+O21+O22+O23</f>
        <v>2243.5553411199835</v>
      </c>
      <c r="P20" s="36">
        <f t="shared" si="37"/>
        <v>2272.2841032798992</v>
      </c>
      <c r="Q20" s="36">
        <f t="shared" si="37"/>
        <v>2502.2292480150431</v>
      </c>
      <c r="R20" s="36">
        <f t="shared" ref="R20:T20" si="38">+R21+R22+R23</f>
        <v>2798.4613730986907</v>
      </c>
      <c r="S20" s="36">
        <f t="shared" si="38"/>
        <v>2772.2473420969</v>
      </c>
      <c r="T20" s="36">
        <f t="shared" si="38"/>
        <v>2843.6823150548503</v>
      </c>
      <c r="U20" s="36">
        <f t="shared" ref="U20:V20" si="39">+U21+U22+U23</f>
        <v>2951.7441164240299</v>
      </c>
      <c r="V20" s="36">
        <f t="shared" si="39"/>
        <v>3078.8105502189333</v>
      </c>
      <c r="W20" s="36">
        <v>3405.7738349895581</v>
      </c>
      <c r="X20" s="36">
        <v>3342.4318463004984</v>
      </c>
      <c r="Y20" s="36">
        <v>3677.4391432123348</v>
      </c>
      <c r="Z20" s="36">
        <v>3696.5675280958089</v>
      </c>
      <c r="AA20" s="36">
        <f t="shared" ref="AA20:AB20" si="40">+AA21+AA22+AA23</f>
        <v>3625.1445156817626</v>
      </c>
      <c r="AB20" s="36">
        <f t="shared" si="40"/>
        <v>3637.1863526538377</v>
      </c>
      <c r="AC20" s="36">
        <f t="shared" ref="AC20:AD20" si="41">+AC21+AC22+AC23</f>
        <v>3727.0500441154682</v>
      </c>
      <c r="AD20" s="36">
        <f t="shared" si="41"/>
        <v>3700.2728478462059</v>
      </c>
    </row>
    <row r="21" spans="2:30" s="12" customFormat="1" ht="11.25" customHeight="1" x14ac:dyDescent="0.25">
      <c r="B21" s="11" t="s">
        <v>41</v>
      </c>
      <c r="C21" s="35">
        <v>1108.9281279699999</v>
      </c>
      <c r="D21" s="35">
        <v>1118.0934181600001</v>
      </c>
      <c r="E21" s="35">
        <v>1063.4925868400001</v>
      </c>
      <c r="F21" s="35">
        <v>1307.4733403023101</v>
      </c>
      <c r="G21" s="35">
        <v>990.85015941296012</v>
      </c>
      <c r="H21" s="35">
        <v>1359.0149994204817</v>
      </c>
      <c r="I21" s="35">
        <v>1354.2511076829669</v>
      </c>
      <c r="J21" s="35">
        <v>1392.7881098595124</v>
      </c>
      <c r="K21" s="35">
        <v>1363.3646783961408</v>
      </c>
      <c r="L21" s="35">
        <v>1394.8502376801166</v>
      </c>
      <c r="M21" s="35">
        <v>1491.442197188001</v>
      </c>
      <c r="N21" s="35">
        <v>1620.077502505907</v>
      </c>
      <c r="O21" s="35">
        <v>1738.6090437499836</v>
      </c>
      <c r="P21" s="35">
        <v>1755.5255034898992</v>
      </c>
      <c r="Q21" s="35">
        <v>1973.3687364750431</v>
      </c>
      <c r="R21" s="35">
        <v>2257.9617281886908</v>
      </c>
      <c r="S21" s="35">
        <v>2224.9937050969002</v>
      </c>
      <c r="T21" s="35">
        <v>2287.5412140548501</v>
      </c>
      <c r="U21" s="35">
        <v>2382.8322514240299</v>
      </c>
      <c r="V21" s="35">
        <v>2499.1138382189333</v>
      </c>
      <c r="W21" s="35">
        <v>2815.4527989895578</v>
      </c>
      <c r="X21" s="35">
        <v>2740.2913503004984</v>
      </c>
      <c r="Y21" s="35">
        <v>3061.2082702123348</v>
      </c>
      <c r="Z21" s="35">
        <v>3069.6080530958088</v>
      </c>
      <c r="AA21" s="35">
        <v>2987.4422436817626</v>
      </c>
      <c r="AB21" s="35">
        <v>2987.1207916538378</v>
      </c>
      <c r="AC21" s="35">
        <v>3065.1518351154682</v>
      </c>
      <c r="AD21" s="35">
        <v>3027.5898928462061</v>
      </c>
    </row>
    <row r="22" spans="2:30" s="12" customFormat="1" ht="11.25" customHeight="1" x14ac:dyDescent="0.25">
      <c r="B22" s="11" t="s">
        <v>42</v>
      </c>
      <c r="C22" s="35">
        <v>401.23489203999998</v>
      </c>
      <c r="D22" s="35">
        <v>481.37506435000006</v>
      </c>
      <c r="E22" s="35">
        <v>547.49079376999998</v>
      </c>
      <c r="F22" s="35">
        <v>620.86064470000008</v>
      </c>
      <c r="G22" s="35">
        <v>727.28368561000002</v>
      </c>
      <c r="H22" s="35">
        <v>438.85772534</v>
      </c>
      <c r="I22" s="35">
        <v>447.73932266000003</v>
      </c>
      <c r="J22" s="35">
        <v>465.77223277999997</v>
      </c>
      <c r="K22" s="35">
        <v>474.99588111000003</v>
      </c>
      <c r="L22" s="35">
        <v>485.97503245999997</v>
      </c>
      <c r="M22" s="35">
        <v>499.39427060000003</v>
      </c>
      <c r="N22" s="35">
        <v>511.43735787999998</v>
      </c>
      <c r="O22" s="35">
        <v>504.94629736999997</v>
      </c>
      <c r="P22" s="35">
        <v>516.75859979000006</v>
      </c>
      <c r="Q22" s="35">
        <v>528.86051154000006</v>
      </c>
      <c r="R22" s="35">
        <v>540.49964490999992</v>
      </c>
      <c r="S22" s="35">
        <v>547.25363700000003</v>
      </c>
      <c r="T22" s="35">
        <v>556.14110100000005</v>
      </c>
      <c r="U22" s="35">
        <v>568.91186500000003</v>
      </c>
      <c r="V22" s="35">
        <v>579.69671200000005</v>
      </c>
      <c r="W22" s="35">
        <v>590.32103600000005</v>
      </c>
      <c r="X22" s="35">
        <v>602.14049599999998</v>
      </c>
      <c r="Y22" s="35">
        <v>616.23087299999997</v>
      </c>
      <c r="Z22" s="35">
        <v>626.959475</v>
      </c>
      <c r="AA22" s="35">
        <v>637.70227199999999</v>
      </c>
      <c r="AB22" s="35">
        <v>650.065561</v>
      </c>
      <c r="AC22" s="35">
        <v>661.89820899999995</v>
      </c>
      <c r="AD22" s="35">
        <v>672.68295499999999</v>
      </c>
    </row>
    <row r="23" spans="2:30" s="12" customFormat="1" ht="11.25" customHeight="1" x14ac:dyDescent="0.25">
      <c r="B23" s="15" t="s">
        <v>43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</row>
    <row r="24" spans="2:30" s="14" customFormat="1" ht="12.75" x14ac:dyDescent="0.25">
      <c r="B24" s="16" t="s">
        <v>44</v>
      </c>
      <c r="C24" s="38">
        <v>11.5971075</v>
      </c>
      <c r="D24" s="38">
        <v>10.383670583000001</v>
      </c>
      <c r="E24" s="38">
        <v>10.57337053</v>
      </c>
      <c r="F24" s="38">
        <v>67.516270130000009</v>
      </c>
      <c r="G24" s="38">
        <v>0</v>
      </c>
      <c r="H24" s="38">
        <v>1.0369333399999998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0.19917145</v>
      </c>
      <c r="P24" s="38">
        <v>0.98944286000000004</v>
      </c>
      <c r="Q24" s="38">
        <v>0</v>
      </c>
      <c r="R24" s="38">
        <v>0</v>
      </c>
      <c r="S24" s="38">
        <v>2.73085713</v>
      </c>
      <c r="T24" s="38">
        <v>1.9137857299999999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0.19165457</v>
      </c>
      <c r="AB24" s="38">
        <v>0.97456848000000007</v>
      </c>
      <c r="AC24" s="38">
        <v>2.1343342200000004</v>
      </c>
      <c r="AD24" s="38">
        <v>2.04298</v>
      </c>
    </row>
    <row r="25" spans="2:30" s="14" customFormat="1" ht="12.75" x14ac:dyDescent="0.25">
      <c r="B25" s="13" t="s">
        <v>45</v>
      </c>
      <c r="C25" s="36">
        <f>+C26+C27</f>
        <v>53293.344202944303</v>
      </c>
      <c r="D25" s="36">
        <f>+D26+D27</f>
        <v>53290.426049102171</v>
      </c>
      <c r="E25" s="36">
        <f t="shared" ref="E25:J25" si="42">+E26+E27</f>
        <v>53641.12661314549</v>
      </c>
      <c r="F25" s="36">
        <f t="shared" si="42"/>
        <v>55928.167006475785</v>
      </c>
      <c r="G25" s="36">
        <f t="shared" si="42"/>
        <v>55600.559897180719</v>
      </c>
      <c r="H25" s="36">
        <f t="shared" si="42"/>
        <v>56166.492540834086</v>
      </c>
      <c r="I25" s="36">
        <f t="shared" si="42"/>
        <v>56314.892333124422</v>
      </c>
      <c r="J25" s="36">
        <f t="shared" si="42"/>
        <v>56511.687085781195</v>
      </c>
      <c r="K25" s="36">
        <f t="shared" ref="K25:N25" si="43">+K26+K27</f>
        <v>59178.933100351125</v>
      </c>
      <c r="L25" s="36">
        <f t="shared" si="43"/>
        <v>61262.029253737332</v>
      </c>
      <c r="M25" s="36">
        <f t="shared" si="43"/>
        <v>62032.052505410407</v>
      </c>
      <c r="N25" s="36">
        <f t="shared" si="43"/>
        <v>62639.571816652075</v>
      </c>
      <c r="O25" s="36">
        <f t="shared" ref="O25:Q25" si="44">+O26+O27</f>
        <v>64523.153497941734</v>
      </c>
      <c r="P25" s="36">
        <f t="shared" si="44"/>
        <v>68074.939667642087</v>
      </c>
      <c r="Q25" s="36">
        <f t="shared" si="44"/>
        <v>69269.84254804517</v>
      </c>
      <c r="R25" s="36">
        <f t="shared" ref="R25:T25" si="45">+R26+R27</f>
        <v>69622.779782243364</v>
      </c>
      <c r="S25" s="36">
        <f t="shared" si="45"/>
        <v>71710.069724957793</v>
      </c>
      <c r="T25" s="36">
        <f t="shared" si="45"/>
        <v>70259.422490090568</v>
      </c>
      <c r="U25" s="36">
        <f t="shared" ref="U25:V25" si="46">+U26+U27</f>
        <v>69603.403667125094</v>
      </c>
      <c r="V25" s="36">
        <f t="shared" si="46"/>
        <v>67005.317537231429</v>
      </c>
      <c r="W25" s="36">
        <v>68311.707486847823</v>
      </c>
      <c r="X25" s="36">
        <v>67650.320324266911</v>
      </c>
      <c r="Y25" s="36">
        <v>68238.27550885838</v>
      </c>
      <c r="Z25" s="36">
        <v>63002.127182576136</v>
      </c>
      <c r="AA25" s="36">
        <f t="shared" ref="AA25:AB25" si="47">+AA26+AA27</f>
        <v>67401.670783240566</v>
      </c>
      <c r="AB25" s="36">
        <f t="shared" si="47"/>
        <v>66877.820589248862</v>
      </c>
      <c r="AC25" s="36">
        <f t="shared" ref="AC25:AD25" si="48">+AC26+AC27</f>
        <v>65295.492139608061</v>
      </c>
      <c r="AD25" s="36">
        <f t="shared" si="48"/>
        <v>63394.249280772696</v>
      </c>
    </row>
    <row r="26" spans="2:30" s="12" customFormat="1" ht="11.25" customHeight="1" x14ac:dyDescent="0.25">
      <c r="B26" s="11" t="s">
        <v>46</v>
      </c>
      <c r="C26" s="35">
        <v>13184.748028274036</v>
      </c>
      <c r="D26" s="35">
        <v>13038.018753099999</v>
      </c>
      <c r="E26" s="35">
        <v>12712.496025062001</v>
      </c>
      <c r="F26" s="35">
        <v>13213.171418953001</v>
      </c>
      <c r="G26" s="35">
        <v>12470.579500661999</v>
      </c>
      <c r="H26" s="35">
        <v>12582.015348189998</v>
      </c>
      <c r="I26" s="35">
        <v>12209.541437449996</v>
      </c>
      <c r="J26" s="35">
        <v>12254.89081793</v>
      </c>
      <c r="K26" s="35">
        <v>13835.360133029999</v>
      </c>
      <c r="L26" s="35">
        <v>14309.338578289999</v>
      </c>
      <c r="M26" s="35">
        <v>13578.216613979999</v>
      </c>
      <c r="N26" s="35">
        <v>13492.618591300001</v>
      </c>
      <c r="O26" s="35">
        <v>15090.284786970002</v>
      </c>
      <c r="P26" s="35">
        <v>16561.98104042</v>
      </c>
      <c r="Q26" s="35">
        <v>16849.51418047</v>
      </c>
      <c r="R26" s="35">
        <v>15927.196033010003</v>
      </c>
      <c r="S26" s="35">
        <v>16885.515669550001</v>
      </c>
      <c r="T26" s="35">
        <v>15323.272875730239</v>
      </c>
      <c r="U26" s="35">
        <v>14348.727578489999</v>
      </c>
      <c r="V26" s="35">
        <v>12177.527872229997</v>
      </c>
      <c r="W26" s="35">
        <v>13305.033819120399</v>
      </c>
      <c r="X26" s="35">
        <v>12252.85882192815</v>
      </c>
      <c r="Y26" s="35">
        <v>10608.500018135333</v>
      </c>
      <c r="Z26" s="35">
        <v>7365.3406423067499</v>
      </c>
      <c r="AA26" s="35">
        <v>11359.083520558304</v>
      </c>
      <c r="AB26" s="35">
        <v>9499.181871751156</v>
      </c>
      <c r="AC26" s="35">
        <v>7290.4105462360476</v>
      </c>
      <c r="AD26" s="35">
        <v>5576.9099405875204</v>
      </c>
    </row>
    <row r="27" spans="2:30" s="12" customFormat="1" ht="11.25" customHeight="1" x14ac:dyDescent="0.25">
      <c r="B27" s="17" t="s">
        <v>47</v>
      </c>
      <c r="C27" s="39">
        <v>40108.596174670267</v>
      </c>
      <c r="D27" s="39">
        <v>40252.407296002173</v>
      </c>
      <c r="E27" s="39">
        <v>40928.630588083492</v>
      </c>
      <c r="F27" s="39">
        <v>42714.995587522782</v>
      </c>
      <c r="G27" s="39">
        <v>43129.980396518717</v>
      </c>
      <c r="H27" s="39">
        <v>43584.477192644088</v>
      </c>
      <c r="I27" s="39">
        <v>44105.350895674426</v>
      </c>
      <c r="J27" s="39">
        <v>44256.796267851198</v>
      </c>
      <c r="K27" s="39">
        <v>45343.572967321124</v>
      </c>
      <c r="L27" s="39">
        <v>46952.690675447331</v>
      </c>
      <c r="M27" s="39">
        <v>48453.835891430412</v>
      </c>
      <c r="N27" s="39">
        <v>49146.953225352074</v>
      </c>
      <c r="O27" s="39">
        <v>49432.868710971728</v>
      </c>
      <c r="P27" s="39">
        <v>51512.958627222084</v>
      </c>
      <c r="Q27" s="39">
        <v>52420.328367575166</v>
      </c>
      <c r="R27" s="39">
        <v>53695.583749233367</v>
      </c>
      <c r="S27" s="39">
        <v>54824.554055407796</v>
      </c>
      <c r="T27" s="39">
        <v>54936.149614360329</v>
      </c>
      <c r="U27" s="39">
        <v>55254.676088635097</v>
      </c>
      <c r="V27" s="39">
        <v>54827.789665001437</v>
      </c>
      <c r="W27" s="39">
        <v>55006.673667727431</v>
      </c>
      <c r="X27" s="39">
        <v>55397.461502338767</v>
      </c>
      <c r="Y27" s="39">
        <v>57629.775490723041</v>
      </c>
      <c r="Z27" s="39">
        <v>55636.786540269386</v>
      </c>
      <c r="AA27" s="39">
        <v>56042.587262682267</v>
      </c>
      <c r="AB27" s="39">
        <v>57378.638717497706</v>
      </c>
      <c r="AC27" s="39">
        <v>58005.081593372015</v>
      </c>
      <c r="AD27" s="39">
        <v>57817.339340185172</v>
      </c>
    </row>
    <row r="28" spans="2:30" s="8" customFormat="1" ht="12.75" x14ac:dyDescent="0.25">
      <c r="B28" s="7" t="s">
        <v>48</v>
      </c>
      <c r="C28" s="33">
        <f>C29+C32+C36+C39+C42+C43+C47+C48</f>
        <v>437283.89816963387</v>
      </c>
      <c r="D28" s="33">
        <f>D29+D32+D36+D39+D42+D43+D47+D48</f>
        <v>476042.43020313646</v>
      </c>
      <c r="E28" s="33">
        <f t="shared" ref="E28:J28" si="49">E29+E32+E36+E39+E42+E43+E47+E48</f>
        <v>499589.05245136545</v>
      </c>
      <c r="F28" s="33">
        <f t="shared" si="49"/>
        <v>535057.03981684218</v>
      </c>
      <c r="G28" s="33">
        <f t="shared" si="49"/>
        <v>565991.20270394103</v>
      </c>
      <c r="H28" s="33">
        <f t="shared" si="49"/>
        <v>582050.69048157288</v>
      </c>
      <c r="I28" s="33">
        <f t="shared" si="49"/>
        <v>589339.15679837484</v>
      </c>
      <c r="J28" s="33">
        <f t="shared" si="49"/>
        <v>603834.89094232139</v>
      </c>
      <c r="K28" s="33">
        <f t="shared" ref="K28:N28" si="50">K29+K32+K36+K39+K42+K43+K47+K48</f>
        <v>627748.13197965268</v>
      </c>
      <c r="L28" s="33">
        <f t="shared" si="50"/>
        <v>644592.54463591345</v>
      </c>
      <c r="M28" s="33">
        <f t="shared" si="50"/>
        <v>667368.7507764796</v>
      </c>
      <c r="N28" s="33">
        <f t="shared" si="50"/>
        <v>679225.86419237056</v>
      </c>
      <c r="O28" s="33">
        <f t="shared" ref="O28:Q28" si="51">O29+O32+O36+O39+O42+O43+O47+O48</f>
        <v>700671.77702867775</v>
      </c>
      <c r="P28" s="33">
        <f t="shared" si="51"/>
        <v>713754.73798223713</v>
      </c>
      <c r="Q28" s="33">
        <f t="shared" si="51"/>
        <v>738010.36874524143</v>
      </c>
      <c r="R28" s="33">
        <f t="shared" ref="R28:T28" si="52">R29+R32+R36+R39+R42+R43+R47+R48</f>
        <v>770541.01628799853</v>
      </c>
      <c r="S28" s="33">
        <f t="shared" si="52"/>
        <v>808825.39981965104</v>
      </c>
      <c r="T28" s="33">
        <f t="shared" si="52"/>
        <v>819487.53393821034</v>
      </c>
      <c r="U28" s="33">
        <f t="shared" ref="U28:V28" si="53">U29+U32+U36+U39+U42+U43+U47+U48</f>
        <v>839389.33372918074</v>
      </c>
      <c r="V28" s="33">
        <f t="shared" si="53"/>
        <v>838516.26283443917</v>
      </c>
      <c r="W28" s="33">
        <v>860283.61197315482</v>
      </c>
      <c r="X28" s="33">
        <v>867630.86193636921</v>
      </c>
      <c r="Y28" s="33">
        <v>886006.87028947787</v>
      </c>
      <c r="Z28" s="33">
        <v>913815.56446604023</v>
      </c>
      <c r="AA28" s="33">
        <f t="shared" ref="AA28:AB28" si="54">AA29+AA32+AA36+AA39+AA42+AA43+AA47+AA48</f>
        <v>949428.60209812992</v>
      </c>
      <c r="AB28" s="33">
        <f t="shared" si="54"/>
        <v>958281.71142472583</v>
      </c>
      <c r="AC28" s="33">
        <f t="shared" ref="AC28:AD28" si="55">AC29+AC32+AC36+AC39+AC42+AC43+AC47+AC48</f>
        <v>987405.79489632905</v>
      </c>
      <c r="AD28" s="33">
        <f t="shared" si="55"/>
        <v>1008831.0571929947</v>
      </c>
    </row>
    <row r="29" spans="2:30" s="10" customFormat="1" ht="12.75" x14ac:dyDescent="0.25">
      <c r="B29" s="9" t="s">
        <v>26</v>
      </c>
      <c r="C29" s="34">
        <f>+C30+C31</f>
        <v>3209.250125</v>
      </c>
      <c r="D29" s="34">
        <f>+D30+D31</f>
        <v>3152.06585</v>
      </c>
      <c r="E29" s="34">
        <f t="shared" ref="E29:J29" si="56">+E30+E31</f>
        <v>2859.8374480000002</v>
      </c>
      <c r="F29" s="34">
        <f t="shared" si="56"/>
        <v>2798.2029210000001</v>
      </c>
      <c r="G29" s="34">
        <f t="shared" si="56"/>
        <v>2801.3298540000001</v>
      </c>
      <c r="H29" s="34">
        <f t="shared" si="56"/>
        <v>2931.511297</v>
      </c>
      <c r="I29" s="34">
        <f t="shared" si="56"/>
        <v>2798.1067919999996</v>
      </c>
      <c r="J29" s="34">
        <f t="shared" si="56"/>
        <v>2809.0137899999995</v>
      </c>
      <c r="K29" s="34">
        <f t="shared" ref="K29:N29" si="57">+K30+K31</f>
        <v>2918.5632839999998</v>
      </c>
      <c r="L29" s="34">
        <f t="shared" si="57"/>
        <v>3003.5709989999996</v>
      </c>
      <c r="M29" s="34">
        <f t="shared" si="57"/>
        <v>3018.9852249999999</v>
      </c>
      <c r="N29" s="34">
        <f t="shared" si="57"/>
        <v>7066.6696430000002</v>
      </c>
      <c r="O29" s="34">
        <f t="shared" ref="O29:Q29" si="58">+O30+O31</f>
        <v>7029.7722307499998</v>
      </c>
      <c r="P29" s="34">
        <f t="shared" si="58"/>
        <v>7173.9133419999998</v>
      </c>
      <c r="Q29" s="34">
        <f t="shared" si="58"/>
        <v>7214.0060320000002</v>
      </c>
      <c r="R29" s="34">
        <f t="shared" ref="R29:T29" si="59">+R30+R31</f>
        <v>6905.3834080000006</v>
      </c>
      <c r="S29" s="34">
        <f t="shared" si="59"/>
        <v>7216.5893510000005</v>
      </c>
      <c r="T29" s="34">
        <f t="shared" si="59"/>
        <v>7010.679633234312</v>
      </c>
      <c r="U29" s="34">
        <f t="shared" ref="U29:V29" si="60">+U30+U31</f>
        <v>6900.6323700000003</v>
      </c>
      <c r="V29" s="34">
        <f t="shared" si="60"/>
        <v>6738.7027010000002</v>
      </c>
      <c r="W29" s="34">
        <v>6610.1114211841523</v>
      </c>
      <c r="X29" s="34">
        <v>6609.6585458734262</v>
      </c>
      <c r="Y29" s="34">
        <v>6673.2309175707696</v>
      </c>
      <c r="Z29" s="34">
        <v>6682.9394320381371</v>
      </c>
      <c r="AA29" s="34">
        <f t="shared" ref="AA29:AB29" si="61">+AA30+AA31</f>
        <v>6824.5478806587907</v>
      </c>
      <c r="AB29" s="34">
        <f t="shared" si="61"/>
        <v>6772.3540010910601</v>
      </c>
      <c r="AC29" s="34">
        <f t="shared" ref="AC29:AD29" si="62">+AC30+AC31</f>
        <v>6549.0015589881405</v>
      </c>
      <c r="AD29" s="34">
        <f t="shared" si="62"/>
        <v>6486.1368049502635</v>
      </c>
    </row>
    <row r="30" spans="2:30" s="12" customFormat="1" ht="11.25" customHeight="1" x14ac:dyDescent="0.25">
      <c r="B30" s="11" t="s">
        <v>27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</row>
    <row r="31" spans="2:30" s="12" customFormat="1" ht="11.25" customHeight="1" x14ac:dyDescent="0.25">
      <c r="B31" s="11" t="s">
        <v>28</v>
      </c>
      <c r="C31" s="35">
        <v>3209.250125</v>
      </c>
      <c r="D31" s="35">
        <v>3152.06585</v>
      </c>
      <c r="E31" s="35">
        <v>2859.8374480000002</v>
      </c>
      <c r="F31" s="35">
        <v>2798.2029210000001</v>
      </c>
      <c r="G31" s="35">
        <v>2801.3298540000001</v>
      </c>
      <c r="H31" s="35">
        <v>2931.511297</v>
      </c>
      <c r="I31" s="35">
        <v>2798.1067919999996</v>
      </c>
      <c r="J31" s="35">
        <v>2809.0137899999995</v>
      </c>
      <c r="K31" s="35">
        <v>2918.5632839999998</v>
      </c>
      <c r="L31" s="35">
        <v>3003.5709989999996</v>
      </c>
      <c r="M31" s="35">
        <v>3018.9852249999999</v>
      </c>
      <c r="N31" s="35">
        <v>7066.6696430000002</v>
      </c>
      <c r="O31" s="35">
        <v>7029.7722307499998</v>
      </c>
      <c r="P31" s="35">
        <v>7173.9133419999998</v>
      </c>
      <c r="Q31" s="35">
        <v>7214.0060320000002</v>
      </c>
      <c r="R31" s="35">
        <v>6905.3834080000006</v>
      </c>
      <c r="S31" s="35">
        <v>7216.5893510000005</v>
      </c>
      <c r="T31" s="35">
        <v>7010.679633234312</v>
      </c>
      <c r="U31" s="35">
        <v>6900.6323700000003</v>
      </c>
      <c r="V31" s="35">
        <v>6738.7027010000002</v>
      </c>
      <c r="W31" s="35">
        <v>6610.1114211841523</v>
      </c>
      <c r="X31" s="35">
        <v>6609.6585458734262</v>
      </c>
      <c r="Y31" s="35">
        <v>6673.2309175707696</v>
      </c>
      <c r="Z31" s="35">
        <v>6682.9394320381371</v>
      </c>
      <c r="AA31" s="35">
        <v>6824.5478806587907</v>
      </c>
      <c r="AB31" s="35">
        <v>6772.3540010910601</v>
      </c>
      <c r="AC31" s="35">
        <v>6549.0015589881405</v>
      </c>
      <c r="AD31" s="35">
        <v>6486.1368049502635</v>
      </c>
    </row>
    <row r="32" spans="2:30" s="12" customFormat="1" ht="12.75" x14ac:dyDescent="0.25">
      <c r="B32" s="13" t="s">
        <v>29</v>
      </c>
      <c r="C32" s="36">
        <f>SUM(C33:C35)</f>
        <v>84457.254216605303</v>
      </c>
      <c r="D32" s="36">
        <f>+D33+D34+D35</f>
        <v>94868.578011903199</v>
      </c>
      <c r="E32" s="36">
        <f t="shared" ref="E32:J32" si="63">+E33+E34+E35</f>
        <v>106613.04371599</v>
      </c>
      <c r="F32" s="36">
        <f t="shared" si="63"/>
        <v>117298.92090098001</v>
      </c>
      <c r="G32" s="36">
        <f t="shared" si="63"/>
        <v>123917.60061041001</v>
      </c>
      <c r="H32" s="36">
        <f t="shared" si="63"/>
        <v>126742.81659475001</v>
      </c>
      <c r="I32" s="36">
        <f t="shared" si="63"/>
        <v>130203.84381148001</v>
      </c>
      <c r="J32" s="36">
        <f t="shared" si="63"/>
        <v>137631.59810150001</v>
      </c>
      <c r="K32" s="36">
        <f t="shared" ref="K32:N32" si="64">+K33+K34+K35</f>
        <v>146873.53691664001</v>
      </c>
      <c r="L32" s="36">
        <f t="shared" si="64"/>
        <v>147209.53208959001</v>
      </c>
      <c r="M32" s="36">
        <f t="shared" si="64"/>
        <v>153029.22345932998</v>
      </c>
      <c r="N32" s="36">
        <f t="shared" si="64"/>
        <v>156991.80125210001</v>
      </c>
      <c r="O32" s="36">
        <f t="shared" ref="O32:Q32" si="65">+O33+O34+O35</f>
        <v>164037.70457850001</v>
      </c>
      <c r="P32" s="36">
        <f t="shared" si="65"/>
        <v>156844.17327274999</v>
      </c>
      <c r="Q32" s="36">
        <f t="shared" si="65"/>
        <v>162106.45604809999</v>
      </c>
      <c r="R32" s="36">
        <f t="shared" ref="R32:T32" si="66">+R33+R34+R35</f>
        <v>178995.24896887998</v>
      </c>
      <c r="S32" s="36">
        <f t="shared" si="66"/>
        <v>180998.39148562998</v>
      </c>
      <c r="T32" s="36">
        <f t="shared" si="66"/>
        <v>184192.949616</v>
      </c>
      <c r="U32" s="36">
        <f t="shared" ref="U32:V32" si="67">+U33+U34+U35</f>
        <v>194732.33733797999</v>
      </c>
      <c r="V32" s="36">
        <f t="shared" si="67"/>
        <v>198305.98025322999</v>
      </c>
      <c r="W32" s="36">
        <v>209146.17453975001</v>
      </c>
      <c r="X32" s="36">
        <v>212642.92716159529</v>
      </c>
      <c r="Y32" s="36">
        <v>217716.86146989002</v>
      </c>
      <c r="Z32" s="36">
        <v>223320.81688974</v>
      </c>
      <c r="AA32" s="36">
        <f t="shared" ref="AA32:AB32" si="68">+AA33+AA34+AA35</f>
        <v>228162.52500911002</v>
      </c>
      <c r="AB32" s="36">
        <f t="shared" si="68"/>
        <v>227043.24058645</v>
      </c>
      <c r="AC32" s="36">
        <f t="shared" ref="AC32:AD32" si="69">+AC33+AC34+AC35</f>
        <v>235322.28979043389</v>
      </c>
      <c r="AD32" s="36">
        <f t="shared" si="69"/>
        <v>242084.81258046991</v>
      </c>
    </row>
    <row r="33" spans="2:30" s="12" customFormat="1" ht="11.25" customHeight="1" x14ac:dyDescent="0.25">
      <c r="B33" s="11" t="s">
        <v>30</v>
      </c>
      <c r="C33" s="35">
        <v>17044.068329999998</v>
      </c>
      <c r="D33" s="35">
        <v>18990.331681489999</v>
      </c>
      <c r="E33" s="35">
        <v>21032.8658</v>
      </c>
      <c r="F33" s="35">
        <v>23748.867148270001</v>
      </c>
      <c r="G33" s="35">
        <v>25852.674399570002</v>
      </c>
      <c r="H33" s="35">
        <v>25950.266393680005</v>
      </c>
      <c r="I33" s="35">
        <v>27306.171360610006</v>
      </c>
      <c r="J33" s="35">
        <v>29164.627678710007</v>
      </c>
      <c r="K33" s="35">
        <v>33061.900999080004</v>
      </c>
      <c r="L33" s="35">
        <v>33505.813546510006</v>
      </c>
      <c r="M33" s="35">
        <v>35434.833864469998</v>
      </c>
      <c r="N33" s="35">
        <v>35585.727430029998</v>
      </c>
      <c r="O33" s="35">
        <v>34754.559032220001</v>
      </c>
      <c r="P33" s="35">
        <v>33478.996078019998</v>
      </c>
      <c r="Q33" s="35">
        <v>33573.755239749997</v>
      </c>
      <c r="R33" s="35">
        <v>34069.642369630004</v>
      </c>
      <c r="S33" s="35">
        <v>37781.902951459997</v>
      </c>
      <c r="T33" s="35">
        <v>36312.503439790002</v>
      </c>
      <c r="U33" s="35">
        <v>37453.454765679999</v>
      </c>
      <c r="V33" s="35">
        <v>39625.14864118</v>
      </c>
      <c r="W33" s="35">
        <v>42090.746400400007</v>
      </c>
      <c r="X33" s="35">
        <v>42131.188458770004</v>
      </c>
      <c r="Y33" s="35">
        <v>43746.028458510002</v>
      </c>
      <c r="Z33" s="35">
        <v>46346.825106029995</v>
      </c>
      <c r="AA33" s="35">
        <v>48548.976621940004</v>
      </c>
      <c r="AB33" s="35">
        <v>48262.73166866001</v>
      </c>
      <c r="AC33" s="35">
        <v>50563.010535490001</v>
      </c>
      <c r="AD33" s="35">
        <v>51968.711643090006</v>
      </c>
    </row>
    <row r="34" spans="2:30" s="12" customFormat="1" ht="11.25" customHeight="1" x14ac:dyDescent="0.25">
      <c r="B34" s="11" t="s">
        <v>31</v>
      </c>
      <c r="C34" s="35">
        <v>31882.3887339674</v>
      </c>
      <c r="D34" s="35">
        <v>38322.512510834495</v>
      </c>
      <c r="E34" s="35">
        <v>47827.063473679998</v>
      </c>
      <c r="F34" s="35">
        <v>55559.327911710003</v>
      </c>
      <c r="G34" s="35">
        <v>59178.959935099992</v>
      </c>
      <c r="H34" s="35">
        <v>61301.776810640004</v>
      </c>
      <c r="I34" s="35">
        <v>64525.254255750006</v>
      </c>
      <c r="J34" s="35">
        <v>71102.045805089991</v>
      </c>
      <c r="K34" s="35">
        <v>75500.558272390001</v>
      </c>
      <c r="L34" s="35">
        <v>74843.886665900005</v>
      </c>
      <c r="M34" s="35">
        <v>78275.919512719993</v>
      </c>
      <c r="N34" s="35">
        <v>81277.918156080006</v>
      </c>
      <c r="O34" s="35">
        <v>88717.529226190003</v>
      </c>
      <c r="P34" s="35">
        <v>86139.406978049999</v>
      </c>
      <c r="Q34" s="35">
        <v>91082.246750010003</v>
      </c>
      <c r="R34" s="35">
        <v>104076.40733270999</v>
      </c>
      <c r="S34" s="35">
        <v>96844.873936210002</v>
      </c>
      <c r="T34" s="35">
        <v>99663.649233789998</v>
      </c>
      <c r="U34" s="35">
        <v>107212.61875556999</v>
      </c>
      <c r="V34" s="35">
        <v>108334.15159389</v>
      </c>
      <c r="W34" s="35">
        <v>116008.63118826001</v>
      </c>
      <c r="X34" s="35">
        <v>119693.9315514653</v>
      </c>
      <c r="Y34" s="35">
        <v>122954.33874211001</v>
      </c>
      <c r="Z34" s="35">
        <v>124540.86251886</v>
      </c>
      <c r="AA34" s="35">
        <v>125397.70301689001</v>
      </c>
      <c r="AB34" s="35">
        <v>124290.30494090999</v>
      </c>
      <c r="AC34" s="35">
        <v>124435.28445450988</v>
      </c>
      <c r="AD34" s="35">
        <v>127996.41589538989</v>
      </c>
    </row>
    <row r="35" spans="2:30" s="12" customFormat="1" ht="11.25" customHeight="1" x14ac:dyDescent="0.25">
      <c r="B35" s="15" t="s">
        <v>32</v>
      </c>
      <c r="C35" s="37">
        <v>35530.797152637897</v>
      </c>
      <c r="D35" s="37">
        <v>37555.733819578702</v>
      </c>
      <c r="E35" s="37">
        <v>37753.114442310005</v>
      </c>
      <c r="F35" s="37">
        <v>37990.725840999999</v>
      </c>
      <c r="G35" s="37">
        <v>38885.96627574</v>
      </c>
      <c r="H35" s="37">
        <v>39490.773390430004</v>
      </c>
      <c r="I35" s="37">
        <v>38372.418195120001</v>
      </c>
      <c r="J35" s="37">
        <v>37364.924617700002</v>
      </c>
      <c r="K35" s="37">
        <v>38311.07764517</v>
      </c>
      <c r="L35" s="37">
        <v>38859.831877179997</v>
      </c>
      <c r="M35" s="37">
        <v>39318.470082140004</v>
      </c>
      <c r="N35" s="37">
        <v>40128.155665990002</v>
      </c>
      <c r="O35" s="37">
        <v>40565.61632008999</v>
      </c>
      <c r="P35" s="37">
        <v>37225.770216680001</v>
      </c>
      <c r="Q35" s="37">
        <v>37450.454058340001</v>
      </c>
      <c r="R35" s="37">
        <v>40849.199266539988</v>
      </c>
      <c r="S35" s="37">
        <v>46371.614597959997</v>
      </c>
      <c r="T35" s="37">
        <v>48216.796942420013</v>
      </c>
      <c r="U35" s="37">
        <v>50066.263816729996</v>
      </c>
      <c r="V35" s="37">
        <v>50346.680018160005</v>
      </c>
      <c r="W35" s="37">
        <v>51046.796951089986</v>
      </c>
      <c r="X35" s="37">
        <v>50817.807151360001</v>
      </c>
      <c r="Y35" s="37">
        <v>51016.494269270006</v>
      </c>
      <c r="Z35" s="37">
        <v>52433.129264850002</v>
      </c>
      <c r="AA35" s="37">
        <v>54215.845370280003</v>
      </c>
      <c r="AB35" s="37">
        <v>54490.203976880002</v>
      </c>
      <c r="AC35" s="37">
        <v>60323.994800434004</v>
      </c>
      <c r="AD35" s="37">
        <v>62119.685041990007</v>
      </c>
    </row>
    <row r="36" spans="2:30" s="12" customFormat="1" ht="12.75" x14ac:dyDescent="0.25">
      <c r="B36" s="13" t="s">
        <v>33</v>
      </c>
      <c r="C36" s="36">
        <f>+C37+C38</f>
        <v>20872.924936438998</v>
      </c>
      <c r="D36" s="36">
        <f>+D37+D38</f>
        <v>40499.931472270007</v>
      </c>
      <c r="E36" s="36">
        <f t="shared" ref="E36:J36" si="70">+E37+E38</f>
        <v>42723.802319159993</v>
      </c>
      <c r="F36" s="36">
        <f t="shared" si="70"/>
        <v>40827.75717076</v>
      </c>
      <c r="G36" s="36">
        <f t="shared" si="70"/>
        <v>40206.141004680001</v>
      </c>
      <c r="H36" s="36">
        <f t="shared" si="70"/>
        <v>39585.789272180002</v>
      </c>
      <c r="I36" s="36">
        <f t="shared" si="70"/>
        <v>43192.493562449999</v>
      </c>
      <c r="J36" s="36">
        <f t="shared" si="70"/>
        <v>44679.44952581999</v>
      </c>
      <c r="K36" s="36">
        <f t="shared" ref="K36:N36" si="71">+K37+K38</f>
        <v>46664.878544949999</v>
      </c>
      <c r="L36" s="36">
        <f t="shared" si="71"/>
        <v>48570.335075940005</v>
      </c>
      <c r="M36" s="36">
        <f t="shared" si="71"/>
        <v>50170.870436099998</v>
      </c>
      <c r="N36" s="36">
        <f t="shared" si="71"/>
        <v>47977.144959040001</v>
      </c>
      <c r="O36" s="36">
        <f t="shared" ref="O36:Q36" si="72">+O37+O38</f>
        <v>49115.211118189996</v>
      </c>
      <c r="P36" s="36">
        <f t="shared" si="72"/>
        <v>46199.611020780008</v>
      </c>
      <c r="Q36" s="36">
        <f t="shared" si="72"/>
        <v>46517.396033930003</v>
      </c>
      <c r="R36" s="36">
        <f t="shared" ref="R36:T36" si="73">+R37+R38</f>
        <v>47775.33004239</v>
      </c>
      <c r="S36" s="36">
        <f t="shared" si="73"/>
        <v>53777.767602159998</v>
      </c>
      <c r="T36" s="36">
        <f t="shared" si="73"/>
        <v>58835.598681850002</v>
      </c>
      <c r="U36" s="36">
        <f t="shared" ref="U36:V36" si="74">+U37+U38</f>
        <v>60663.434212300002</v>
      </c>
      <c r="V36" s="36">
        <f t="shared" si="74"/>
        <v>59416.024020829995</v>
      </c>
      <c r="W36" s="36">
        <v>62658.990751729994</v>
      </c>
      <c r="X36" s="36">
        <v>57213.959581319999</v>
      </c>
      <c r="Y36" s="36">
        <v>54853.061938530009</v>
      </c>
      <c r="Z36" s="36">
        <v>63029.531368169999</v>
      </c>
      <c r="AA36" s="36">
        <f t="shared" ref="AA36:AB36" si="75">+AA37+AA38</f>
        <v>66047.385399399995</v>
      </c>
      <c r="AB36" s="36">
        <f t="shared" si="75"/>
        <v>61937.466458546398</v>
      </c>
      <c r="AC36" s="36">
        <f t="shared" ref="AC36:AD36" si="76">+AC37+AC38</f>
        <v>60005.106610552844</v>
      </c>
      <c r="AD36" s="36">
        <f t="shared" si="76"/>
        <v>60085.93032439494</v>
      </c>
    </row>
    <row r="37" spans="2:30" s="12" customFormat="1" ht="11.25" customHeight="1" x14ac:dyDescent="0.25">
      <c r="B37" s="11" t="s">
        <v>34</v>
      </c>
      <c r="C37" s="35">
        <v>7641.8816982901626</v>
      </c>
      <c r="D37" s="35">
        <v>13925.448528389261</v>
      </c>
      <c r="E37" s="35">
        <v>17731.798149195365</v>
      </c>
      <c r="F37" s="35">
        <v>14924.546696197121</v>
      </c>
      <c r="G37" s="35">
        <v>14531.974656474657</v>
      </c>
      <c r="H37" s="35">
        <v>13300.982994137208</v>
      </c>
      <c r="I37" s="35">
        <v>17848.864528800535</v>
      </c>
      <c r="J37" s="35">
        <v>19546.484915256256</v>
      </c>
      <c r="K37" s="35">
        <v>21807.389197918113</v>
      </c>
      <c r="L37" s="35">
        <v>23090.042903475845</v>
      </c>
      <c r="M37" s="35">
        <v>24655.310095979414</v>
      </c>
      <c r="N37" s="35">
        <v>22400.903838174763</v>
      </c>
      <c r="O37" s="35">
        <v>23257.675100172008</v>
      </c>
      <c r="P37" s="35">
        <v>19775.551204475178</v>
      </c>
      <c r="Q37" s="35">
        <v>20261.768323989687</v>
      </c>
      <c r="R37" s="35">
        <v>20471.153326828935</v>
      </c>
      <c r="S37" s="35">
        <v>27870.021291833677</v>
      </c>
      <c r="T37" s="35">
        <v>33267.684200237833</v>
      </c>
      <c r="U37" s="35">
        <v>35326.49358498634</v>
      </c>
      <c r="V37" s="35">
        <v>33860.388701991069</v>
      </c>
      <c r="W37" s="35">
        <v>37906.151003246341</v>
      </c>
      <c r="X37" s="35">
        <v>32848.003092300569</v>
      </c>
      <c r="Y37" s="35">
        <v>30487.830602436654</v>
      </c>
      <c r="Z37" s="35">
        <v>38603.825125249961</v>
      </c>
      <c r="AA37" s="35">
        <v>41112.824091537448</v>
      </c>
      <c r="AB37" s="35">
        <v>37157.118129033232</v>
      </c>
      <c r="AC37" s="35">
        <v>36114.076313531281</v>
      </c>
      <c r="AD37" s="35">
        <v>35816.194817683841</v>
      </c>
    </row>
    <row r="38" spans="2:30" s="12" customFormat="1" ht="11.25" customHeight="1" x14ac:dyDescent="0.25">
      <c r="B38" s="15" t="s">
        <v>35</v>
      </c>
      <c r="C38" s="37">
        <v>13231.043238148835</v>
      </c>
      <c r="D38" s="37">
        <v>26574.482943880743</v>
      </c>
      <c r="E38" s="37">
        <v>24992.004169964632</v>
      </c>
      <c r="F38" s="37">
        <v>25903.210474562879</v>
      </c>
      <c r="G38" s="37">
        <v>25674.166348205348</v>
      </c>
      <c r="H38" s="37">
        <v>26284.80627804279</v>
      </c>
      <c r="I38" s="37">
        <v>25343.629033649464</v>
      </c>
      <c r="J38" s="37">
        <v>25132.964610563737</v>
      </c>
      <c r="K38" s="37">
        <v>24857.489347031889</v>
      </c>
      <c r="L38" s="37">
        <v>25480.292172464156</v>
      </c>
      <c r="M38" s="37">
        <v>25515.560340120588</v>
      </c>
      <c r="N38" s="37">
        <v>25576.241120865241</v>
      </c>
      <c r="O38" s="37">
        <v>25857.536018017992</v>
      </c>
      <c r="P38" s="37">
        <v>26424.059816304827</v>
      </c>
      <c r="Q38" s="37">
        <v>26255.627709940316</v>
      </c>
      <c r="R38" s="37">
        <v>27304.176715561065</v>
      </c>
      <c r="S38" s="37">
        <v>25907.746310326322</v>
      </c>
      <c r="T38" s="37">
        <v>25567.91448161217</v>
      </c>
      <c r="U38" s="37">
        <v>25336.940627313663</v>
      </c>
      <c r="V38" s="37">
        <v>25555.635318838926</v>
      </c>
      <c r="W38" s="37">
        <v>24752.839748483653</v>
      </c>
      <c r="X38" s="37">
        <v>24365.956489019434</v>
      </c>
      <c r="Y38" s="37">
        <v>24365.231336093351</v>
      </c>
      <c r="Z38" s="37">
        <v>24425.706242920038</v>
      </c>
      <c r="AA38" s="37">
        <v>24934.56130786255</v>
      </c>
      <c r="AB38" s="37">
        <v>24780.348329513166</v>
      </c>
      <c r="AC38" s="37">
        <v>23891.030297021563</v>
      </c>
      <c r="AD38" s="37">
        <v>24269.735506711098</v>
      </c>
    </row>
    <row r="39" spans="2:30" s="12" customFormat="1" ht="12.75" x14ac:dyDescent="0.25">
      <c r="B39" s="13" t="s">
        <v>36</v>
      </c>
      <c r="C39" s="36">
        <f>+C40+C41</f>
        <v>139541.39915132441</v>
      </c>
      <c r="D39" s="36">
        <f>+D40+D41</f>
        <v>139034.82574182871</v>
      </c>
      <c r="E39" s="36">
        <f t="shared" ref="E39:J39" si="77">+E40+E41</f>
        <v>133820.24900306002</v>
      </c>
      <c r="F39" s="36">
        <f t="shared" si="77"/>
        <v>139419.35851947003</v>
      </c>
      <c r="G39" s="36">
        <f t="shared" si="77"/>
        <v>149289.91295148002</v>
      </c>
      <c r="H39" s="36">
        <f t="shared" si="77"/>
        <v>154340.61211641002</v>
      </c>
      <c r="I39" s="36">
        <f t="shared" si="77"/>
        <v>155717.07359635</v>
      </c>
      <c r="J39" s="36">
        <f t="shared" si="77"/>
        <v>157925.37061451</v>
      </c>
      <c r="K39" s="36">
        <f t="shared" ref="K39:N39" si="78">+K40+K41</f>
        <v>166438.12241087999</v>
      </c>
      <c r="L39" s="36">
        <f t="shared" si="78"/>
        <v>170518.55518799002</v>
      </c>
      <c r="M39" s="36">
        <f t="shared" si="78"/>
        <v>176675.38391340003</v>
      </c>
      <c r="N39" s="36">
        <f t="shared" si="78"/>
        <v>177094.56621938001</v>
      </c>
      <c r="O39" s="36">
        <f t="shared" ref="O39:Q39" si="79">+O40+O41</f>
        <v>183563.25991677001</v>
      </c>
      <c r="P39" s="36">
        <f t="shared" si="79"/>
        <v>192472.41406409282</v>
      </c>
      <c r="Q39" s="36">
        <f t="shared" si="79"/>
        <v>199667.20877306571</v>
      </c>
      <c r="R39" s="36">
        <f t="shared" ref="R39:T39" si="80">+R40+R41</f>
        <v>202402.5233550485</v>
      </c>
      <c r="S39" s="36">
        <f t="shared" si="80"/>
        <v>214723.78044049133</v>
      </c>
      <c r="T39" s="36">
        <f t="shared" si="80"/>
        <v>214396.67232073628</v>
      </c>
      <c r="U39" s="36">
        <f t="shared" ref="U39:V39" si="81">+U40+U41</f>
        <v>215914.26216461827</v>
      </c>
      <c r="V39" s="36">
        <f t="shared" si="81"/>
        <v>210044.75270305935</v>
      </c>
      <c r="W39" s="36">
        <v>216158.21485689102</v>
      </c>
      <c r="X39" s="36">
        <v>217797.52028184116</v>
      </c>
      <c r="Y39" s="36">
        <v>222443.92102248679</v>
      </c>
      <c r="Z39" s="36">
        <v>231550.29242224249</v>
      </c>
      <c r="AA39" s="36">
        <f t="shared" ref="AA39:AB39" si="82">+AA40+AA41</f>
        <v>249917.11076255431</v>
      </c>
      <c r="AB39" s="36">
        <f t="shared" si="82"/>
        <v>254003.43218301545</v>
      </c>
      <c r="AC39" s="36">
        <f t="shared" ref="AC39:AD39" si="83">+AC40+AC41</f>
        <v>262534.78116928716</v>
      </c>
      <c r="AD39" s="36">
        <f t="shared" si="83"/>
        <v>269548.76436440821</v>
      </c>
    </row>
    <row r="40" spans="2:30" s="12" customFormat="1" ht="11.25" customHeight="1" x14ac:dyDescent="0.25">
      <c r="B40" s="11" t="s">
        <v>37</v>
      </c>
      <c r="C40" s="35">
        <v>22517.033075213611</v>
      </c>
      <c r="D40" s="35">
        <v>10171.838250361598</v>
      </c>
      <c r="E40" s="35">
        <v>10381.487571017902</v>
      </c>
      <c r="F40" s="35">
        <v>11611.155148013338</v>
      </c>
      <c r="G40" s="35">
        <v>15582.727617429391</v>
      </c>
      <c r="H40" s="35">
        <v>16082.973604283274</v>
      </c>
      <c r="I40" s="35">
        <v>16074.881362885444</v>
      </c>
      <c r="J40" s="35">
        <v>16768.306635061017</v>
      </c>
      <c r="K40" s="35">
        <v>16591.475434753174</v>
      </c>
      <c r="L40" s="35">
        <v>17023.874897647551</v>
      </c>
      <c r="M40" s="35">
        <v>17769.72052377593</v>
      </c>
      <c r="N40" s="35">
        <v>18617.378846537118</v>
      </c>
      <c r="O40" s="35">
        <v>19498.877187883936</v>
      </c>
      <c r="P40" s="35">
        <v>24977.28506707112</v>
      </c>
      <c r="Q40" s="35">
        <v>25809.996451906612</v>
      </c>
      <c r="R40" s="35">
        <v>26939.199941517421</v>
      </c>
      <c r="S40" s="35">
        <v>25886.626232589137</v>
      </c>
      <c r="T40" s="35">
        <v>25756.22619590479</v>
      </c>
      <c r="U40" s="35">
        <v>25633.823860473934</v>
      </c>
      <c r="V40" s="35">
        <v>24765.035002759178</v>
      </c>
      <c r="W40" s="35">
        <v>24070.548497433902</v>
      </c>
      <c r="X40" s="35">
        <v>24541.577521813233</v>
      </c>
      <c r="Y40" s="35">
        <v>25773.720924149504</v>
      </c>
      <c r="Z40" s="35">
        <v>28487.916839767735</v>
      </c>
      <c r="AA40" s="35">
        <v>29577.102859897193</v>
      </c>
      <c r="AB40" s="35">
        <v>28865.02674761205</v>
      </c>
      <c r="AC40" s="35">
        <v>29609.580104242967</v>
      </c>
      <c r="AD40" s="35">
        <v>31776.687921950266</v>
      </c>
    </row>
    <row r="41" spans="2:30" s="12" customFormat="1" ht="11.25" customHeight="1" x14ac:dyDescent="0.25">
      <c r="B41" s="15" t="s">
        <v>38</v>
      </c>
      <c r="C41" s="37">
        <v>117024.36607611079</v>
      </c>
      <c r="D41" s="37">
        <v>128862.98749146711</v>
      </c>
      <c r="E41" s="37">
        <v>123438.76143204211</v>
      </c>
      <c r="F41" s="37">
        <v>127808.20337145668</v>
      </c>
      <c r="G41" s="37">
        <v>133707.18533405062</v>
      </c>
      <c r="H41" s="37">
        <v>138257.63851212675</v>
      </c>
      <c r="I41" s="37">
        <v>139642.19223346456</v>
      </c>
      <c r="J41" s="37">
        <v>141157.06397944898</v>
      </c>
      <c r="K41" s="37">
        <v>149846.64697612682</v>
      </c>
      <c r="L41" s="37">
        <v>153494.68029034245</v>
      </c>
      <c r="M41" s="37">
        <v>158905.6633896241</v>
      </c>
      <c r="N41" s="37">
        <v>158477.18737284289</v>
      </c>
      <c r="O41" s="37">
        <v>164064.38272888606</v>
      </c>
      <c r="P41" s="37">
        <v>167495.1289970217</v>
      </c>
      <c r="Q41" s="37">
        <v>173857.21232115908</v>
      </c>
      <c r="R41" s="37">
        <v>175463.32341353109</v>
      </c>
      <c r="S41" s="37">
        <v>188837.1542079022</v>
      </c>
      <c r="T41" s="37">
        <v>188640.44612483148</v>
      </c>
      <c r="U41" s="37">
        <v>190280.43830414434</v>
      </c>
      <c r="V41" s="37">
        <v>185279.71770030016</v>
      </c>
      <c r="W41" s="37">
        <v>192087.66635945713</v>
      </c>
      <c r="X41" s="37">
        <v>193255.94276002795</v>
      </c>
      <c r="Y41" s="37">
        <v>196670.20009833729</v>
      </c>
      <c r="Z41" s="37">
        <v>203062.37558247475</v>
      </c>
      <c r="AA41" s="37">
        <v>220340.00790265712</v>
      </c>
      <c r="AB41" s="37">
        <v>225138.4054354034</v>
      </c>
      <c r="AC41" s="37">
        <v>232925.20106504421</v>
      </c>
      <c r="AD41" s="37">
        <v>237772.07644245794</v>
      </c>
    </row>
    <row r="42" spans="2:30" s="12" customFormat="1" ht="12.75" x14ac:dyDescent="0.25">
      <c r="B42" s="16" t="s">
        <v>39</v>
      </c>
      <c r="C42" s="38">
        <v>144250.52260979102</v>
      </c>
      <c r="D42" s="38">
        <v>152389.15461017931</v>
      </c>
      <c r="E42" s="38">
        <v>164465.82935637925</v>
      </c>
      <c r="F42" s="38">
        <v>178411.40371470409</v>
      </c>
      <c r="G42" s="38">
        <v>193828.95119437727</v>
      </c>
      <c r="H42" s="38">
        <v>199884.3481201948</v>
      </c>
      <c r="I42" s="38">
        <v>199134.54589536123</v>
      </c>
      <c r="J42" s="38">
        <v>200939.30207366133</v>
      </c>
      <c r="K42" s="38">
        <v>203733.16629900469</v>
      </c>
      <c r="L42" s="38">
        <v>210510.94315093622</v>
      </c>
      <c r="M42" s="38">
        <v>215905.0277012529</v>
      </c>
      <c r="N42" s="38">
        <v>219198.74749312646</v>
      </c>
      <c r="O42" s="38">
        <v>223552.58415657521</v>
      </c>
      <c r="P42" s="38">
        <v>234026.65383519349</v>
      </c>
      <c r="Q42" s="38">
        <v>243865.38772282851</v>
      </c>
      <c r="R42" s="38">
        <v>252082.07329723684</v>
      </c>
      <c r="S42" s="38">
        <v>265752.67050936504</v>
      </c>
      <c r="T42" s="38">
        <v>269039.3656005091</v>
      </c>
      <c r="U42" s="38">
        <v>274200.4981360219</v>
      </c>
      <c r="V42" s="38">
        <v>279728.06726055697</v>
      </c>
      <c r="W42" s="38">
        <v>283473.36708318058</v>
      </c>
      <c r="X42" s="38">
        <v>289561.09779246559</v>
      </c>
      <c r="Y42" s="38">
        <v>296325.87933597807</v>
      </c>
      <c r="Z42" s="38">
        <v>303152.5783729761</v>
      </c>
      <c r="AA42" s="38">
        <v>316144.36163180601</v>
      </c>
      <c r="AB42" s="38">
        <v>321505.79737569508</v>
      </c>
      <c r="AC42" s="38">
        <v>334943.99524669419</v>
      </c>
      <c r="AD42" s="38">
        <v>341378.99974778469</v>
      </c>
    </row>
    <row r="43" spans="2:30" s="12" customFormat="1" ht="12.75" x14ac:dyDescent="0.25">
      <c r="B43" s="13" t="s">
        <v>40</v>
      </c>
      <c r="C43" s="36">
        <f>SUM(C44:C46)</f>
        <v>1391.83865726</v>
      </c>
      <c r="D43" s="36">
        <f>+D44+D45+D46</f>
        <v>1488.2180015500001</v>
      </c>
      <c r="E43" s="36">
        <f t="shared" ref="E43:J43" si="84">+E44+E45+E46</f>
        <v>1479.75716314076</v>
      </c>
      <c r="F43" s="36">
        <f t="shared" si="84"/>
        <v>1659.6629320623106</v>
      </c>
      <c r="G43" s="36">
        <f t="shared" si="84"/>
        <v>1510.71906123296</v>
      </c>
      <c r="H43" s="36">
        <f t="shared" si="84"/>
        <v>1636.0628878059347</v>
      </c>
      <c r="I43" s="36">
        <f t="shared" si="84"/>
        <v>1644.6393103192227</v>
      </c>
      <c r="J43" s="36">
        <f t="shared" si="84"/>
        <v>1694.6206886688774</v>
      </c>
      <c r="K43" s="36">
        <f t="shared" ref="K43:N43" si="85">+K44+K45+K46</f>
        <v>1740.3068451069344</v>
      </c>
      <c r="L43" s="36">
        <f t="shared" si="85"/>
        <v>1779.6191540198352</v>
      </c>
      <c r="M43" s="36">
        <f t="shared" si="85"/>
        <v>1870.6383952063018</v>
      </c>
      <c r="N43" s="36">
        <f t="shared" si="85"/>
        <v>1980.4744437519826</v>
      </c>
      <c r="O43" s="36">
        <f t="shared" ref="O43:Q43" si="86">+O44+O45+O46</f>
        <v>2063.3699809008299</v>
      </c>
      <c r="P43" s="36">
        <f t="shared" si="86"/>
        <v>2092.5026579387309</v>
      </c>
      <c r="Q43" s="36">
        <f t="shared" si="86"/>
        <v>2260.7724352920686</v>
      </c>
      <c r="R43" s="36">
        <f t="shared" ref="R43:T43" si="87">+R44+R45+R46</f>
        <v>2445.7506736899204</v>
      </c>
      <c r="S43" s="36">
        <f t="shared" si="87"/>
        <v>2473.5296919469001</v>
      </c>
      <c r="T43" s="36">
        <f t="shared" si="87"/>
        <v>2512.5154422430501</v>
      </c>
      <c r="U43" s="36">
        <f t="shared" ref="U43:V43" si="88">+U44+U45+U46</f>
        <v>2637.4296521825199</v>
      </c>
      <c r="V43" s="36">
        <f t="shared" si="88"/>
        <v>2748.0466778713944</v>
      </c>
      <c r="W43" s="36">
        <v>2934.4740448890552</v>
      </c>
      <c r="X43" s="36">
        <v>2896.728016750571</v>
      </c>
      <c r="Y43" s="36">
        <v>3126.2365044665489</v>
      </c>
      <c r="Z43" s="36">
        <v>3191.6345896889088</v>
      </c>
      <c r="AA43" s="36">
        <f t="shared" ref="AA43:AB43" si="89">+AA44+AA45+AA46</f>
        <v>3146.3956095367234</v>
      </c>
      <c r="AB43" s="36">
        <f t="shared" si="89"/>
        <v>3152.1616782934266</v>
      </c>
      <c r="AC43" s="36">
        <f t="shared" ref="AC43:AD43" si="90">+AC44+AC45+AC46</f>
        <v>3223.767771014268</v>
      </c>
      <c r="AD43" s="36">
        <f t="shared" si="90"/>
        <v>3236.7939466171092</v>
      </c>
    </row>
    <row r="44" spans="2:30" s="12" customFormat="1" ht="11.25" customHeight="1" x14ac:dyDescent="0.25">
      <c r="B44" s="11" t="s">
        <v>41</v>
      </c>
      <c r="C44" s="35">
        <v>990.60376522000001</v>
      </c>
      <c r="D44" s="35">
        <v>1006.8429372000001</v>
      </c>
      <c r="E44" s="35">
        <v>932.26636937076</v>
      </c>
      <c r="F44" s="35">
        <v>1038.8022873623104</v>
      </c>
      <c r="G44" s="35">
        <v>783.43537562296012</v>
      </c>
      <c r="H44" s="35">
        <v>1197.2051624659348</v>
      </c>
      <c r="I44" s="35">
        <v>1196.8999876592227</v>
      </c>
      <c r="J44" s="35">
        <v>1228.8484558888774</v>
      </c>
      <c r="K44" s="35">
        <v>1265.3109639969343</v>
      </c>
      <c r="L44" s="35">
        <v>1293.6441215598352</v>
      </c>
      <c r="M44" s="35">
        <v>1371.2441246063017</v>
      </c>
      <c r="N44" s="35">
        <v>1469.0370858719825</v>
      </c>
      <c r="O44" s="35">
        <v>1558.42368353083</v>
      </c>
      <c r="P44" s="35">
        <v>1575.7440581487308</v>
      </c>
      <c r="Q44" s="35">
        <v>1731.9119237520686</v>
      </c>
      <c r="R44" s="35">
        <v>1905.2510287799207</v>
      </c>
      <c r="S44" s="35">
        <v>1926.2760549468999</v>
      </c>
      <c r="T44" s="35">
        <v>1956.3743412430499</v>
      </c>
      <c r="U44" s="35">
        <v>2068.5177871825199</v>
      </c>
      <c r="V44" s="35">
        <v>2168.3499658713945</v>
      </c>
      <c r="W44" s="35">
        <v>2344.1530088890549</v>
      </c>
      <c r="X44" s="35">
        <v>2294.587520750571</v>
      </c>
      <c r="Y44" s="35">
        <v>2510.0056314665489</v>
      </c>
      <c r="Z44" s="35">
        <v>2564.6751146889087</v>
      </c>
      <c r="AA44" s="35">
        <v>2508.6933375367234</v>
      </c>
      <c r="AB44" s="35">
        <v>2502.0961172934267</v>
      </c>
      <c r="AC44" s="35">
        <v>2561.869562014268</v>
      </c>
      <c r="AD44" s="35">
        <v>2564.110991617109</v>
      </c>
    </row>
    <row r="45" spans="2:30" s="12" customFormat="1" ht="11.25" customHeight="1" x14ac:dyDescent="0.25">
      <c r="B45" s="11" t="s">
        <v>42</v>
      </c>
      <c r="C45" s="35">
        <v>401.23489203999998</v>
      </c>
      <c r="D45" s="35">
        <v>481.37506435000006</v>
      </c>
      <c r="E45" s="35">
        <v>547.49079376999998</v>
      </c>
      <c r="F45" s="35">
        <v>620.86064470000008</v>
      </c>
      <c r="G45" s="35">
        <v>727.28368561000002</v>
      </c>
      <c r="H45" s="35">
        <v>438.85772534</v>
      </c>
      <c r="I45" s="35">
        <v>447.73932266000003</v>
      </c>
      <c r="J45" s="35">
        <v>465.77223277999997</v>
      </c>
      <c r="K45" s="35">
        <v>474.99588111000003</v>
      </c>
      <c r="L45" s="35">
        <v>485.97503245999997</v>
      </c>
      <c r="M45" s="35">
        <v>499.39427060000003</v>
      </c>
      <c r="N45" s="35">
        <v>511.43735787999998</v>
      </c>
      <c r="O45" s="35">
        <v>504.94629736999997</v>
      </c>
      <c r="P45" s="35">
        <v>516.75859979000006</v>
      </c>
      <c r="Q45" s="35">
        <v>528.86051154000006</v>
      </c>
      <c r="R45" s="35">
        <v>540.49964490999992</v>
      </c>
      <c r="S45" s="35">
        <v>547.25363700000003</v>
      </c>
      <c r="T45" s="35">
        <v>556.14110100000005</v>
      </c>
      <c r="U45" s="35">
        <v>568.91186500000003</v>
      </c>
      <c r="V45" s="35">
        <v>579.69671200000005</v>
      </c>
      <c r="W45" s="35">
        <v>590.32103600000005</v>
      </c>
      <c r="X45" s="35">
        <v>602.14049599999998</v>
      </c>
      <c r="Y45" s="35">
        <v>616.23087299999997</v>
      </c>
      <c r="Z45" s="35">
        <v>626.959475</v>
      </c>
      <c r="AA45" s="35">
        <v>637.70227199999999</v>
      </c>
      <c r="AB45" s="35">
        <v>650.065561</v>
      </c>
      <c r="AC45" s="35">
        <v>661.89820899999995</v>
      </c>
      <c r="AD45" s="35">
        <v>672.68295499999999</v>
      </c>
    </row>
    <row r="46" spans="2:30" s="12" customFormat="1" ht="11.25" customHeight="1" x14ac:dyDescent="0.25">
      <c r="B46" s="15" t="s">
        <v>43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</row>
    <row r="47" spans="2:30" s="12" customFormat="1" ht="12.75" x14ac:dyDescent="0.25">
      <c r="B47" s="16" t="s">
        <v>44</v>
      </c>
      <c r="C47" s="38">
        <v>11.5971075</v>
      </c>
      <c r="D47" s="38">
        <v>10.383670583000001</v>
      </c>
      <c r="E47" s="38">
        <v>10.57337053</v>
      </c>
      <c r="F47" s="38">
        <v>54.498830649999995</v>
      </c>
      <c r="G47" s="38">
        <v>0</v>
      </c>
      <c r="H47" s="38">
        <v>1.0369333399999998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0.19917145</v>
      </c>
      <c r="P47" s="38">
        <v>0.98944286000000004</v>
      </c>
      <c r="Q47" s="38">
        <v>0</v>
      </c>
      <c r="R47" s="38">
        <v>0</v>
      </c>
      <c r="S47" s="38">
        <v>2.73085713</v>
      </c>
      <c r="T47" s="38">
        <v>1.9137857299999999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0.19165457</v>
      </c>
      <c r="AB47" s="38">
        <v>0.97456848000000007</v>
      </c>
      <c r="AC47" s="38">
        <v>2.1343342200000004</v>
      </c>
      <c r="AD47" s="38">
        <v>2.04298</v>
      </c>
    </row>
    <row r="48" spans="2:30" s="12" customFormat="1" ht="12.75" x14ac:dyDescent="0.25">
      <c r="B48" s="13" t="s">
        <v>49</v>
      </c>
      <c r="C48" s="36">
        <f>+C49+C50</f>
        <v>43549.111365714096</v>
      </c>
      <c r="D48" s="36">
        <f>+D49+D50</f>
        <v>44599.272844822182</v>
      </c>
      <c r="E48" s="36">
        <f t="shared" ref="E48:J48" si="91">+E49+E50</f>
        <v>47615.96007510549</v>
      </c>
      <c r="F48" s="36">
        <f t="shared" si="91"/>
        <v>54587.234827215791</v>
      </c>
      <c r="G48" s="36">
        <f t="shared" si="91"/>
        <v>54436.548027760713</v>
      </c>
      <c r="H48" s="36">
        <f t="shared" si="91"/>
        <v>56928.513259892097</v>
      </c>
      <c r="I48" s="36">
        <f t="shared" si="91"/>
        <v>56648.453830414423</v>
      </c>
      <c r="J48" s="36">
        <f t="shared" si="91"/>
        <v>58155.536148161198</v>
      </c>
      <c r="K48" s="36">
        <f t="shared" ref="K48:N48" si="92">+K49+K50</f>
        <v>59379.55767907112</v>
      </c>
      <c r="L48" s="36">
        <f t="shared" si="92"/>
        <v>62999.98897843733</v>
      </c>
      <c r="M48" s="36">
        <f t="shared" si="92"/>
        <v>66698.621646190411</v>
      </c>
      <c r="N48" s="36">
        <f t="shared" si="92"/>
        <v>68916.46018197207</v>
      </c>
      <c r="O48" s="36">
        <f t="shared" ref="O48:Q48" si="93">+O49+O50</f>
        <v>71309.675875541725</v>
      </c>
      <c r="P48" s="36">
        <f t="shared" si="93"/>
        <v>74944.480346622062</v>
      </c>
      <c r="Q48" s="36">
        <f t="shared" si="93"/>
        <v>76379.141700025182</v>
      </c>
      <c r="R48" s="36">
        <f t="shared" ref="R48:T48" si="94">+R49+R50</f>
        <v>79934.706542753353</v>
      </c>
      <c r="S48" s="36">
        <f t="shared" si="94"/>
        <v>83879.939881927799</v>
      </c>
      <c r="T48" s="36">
        <f t="shared" si="94"/>
        <v>83497.83885790754</v>
      </c>
      <c r="U48" s="36">
        <f t="shared" ref="U48:V48" si="95">+U49+U50</f>
        <v>84340.739856078086</v>
      </c>
      <c r="V48" s="36">
        <f t="shared" si="95"/>
        <v>81534.689217891442</v>
      </c>
      <c r="W48" s="36">
        <v>79302.279275529901</v>
      </c>
      <c r="X48" s="36">
        <v>80908.970556523229</v>
      </c>
      <c r="Y48" s="36">
        <v>84867.679100555746</v>
      </c>
      <c r="Z48" s="36">
        <v>82887.771391184651</v>
      </c>
      <c r="AA48" s="36">
        <f t="shared" ref="AA48:AB48" si="96">+AA49+AA50</f>
        <v>79186.084150494105</v>
      </c>
      <c r="AB48" s="36">
        <f t="shared" si="96"/>
        <v>83866.284573154378</v>
      </c>
      <c r="AC48" s="36">
        <f t="shared" ref="AC48:AD48" si="97">+AC49+AC50</f>
        <v>84824.71841513869</v>
      </c>
      <c r="AD48" s="36">
        <f t="shared" si="97"/>
        <v>86007.576444369537</v>
      </c>
    </row>
    <row r="49" spans="2:30" s="12" customFormat="1" ht="11.25" customHeight="1" x14ac:dyDescent="0.25">
      <c r="B49" s="11" t="s">
        <v>46</v>
      </c>
      <c r="C49" s="35">
        <v>19298.555605534035</v>
      </c>
      <c r="D49" s="35">
        <v>22917.699658690002</v>
      </c>
      <c r="E49" s="35">
        <v>24376.057746651997</v>
      </c>
      <c r="F49" s="35">
        <v>29778.155258533003</v>
      </c>
      <c r="G49" s="35">
        <v>29138.433181181997</v>
      </c>
      <c r="H49" s="35">
        <v>31442.123938700002</v>
      </c>
      <c r="I49" s="35">
        <v>30584.883324829992</v>
      </c>
      <c r="J49" s="35">
        <v>31986.957189369998</v>
      </c>
      <c r="K49" s="35">
        <v>32458.448969430006</v>
      </c>
      <c r="L49" s="35">
        <v>34657.651922680001</v>
      </c>
      <c r="M49" s="35">
        <v>37083.803065210006</v>
      </c>
      <c r="N49" s="35">
        <v>38265.610098360004</v>
      </c>
      <c r="O49" s="35">
        <v>40264.992325739993</v>
      </c>
      <c r="P49" s="35">
        <v>41713.924146069992</v>
      </c>
      <c r="Q49" s="35">
        <v>42294.514052970007</v>
      </c>
      <c r="R49" s="35">
        <v>44339.028320960002</v>
      </c>
      <c r="S49" s="35">
        <v>47577.611157750005</v>
      </c>
      <c r="T49" s="35">
        <v>46663.023588577205</v>
      </c>
      <c r="U49" s="35">
        <v>47445.051166389989</v>
      </c>
      <c r="V49" s="35">
        <v>44820.41006033001</v>
      </c>
      <c r="W49" s="35">
        <v>42290.712999570736</v>
      </c>
      <c r="X49" s="35">
        <v>43511.258043917638</v>
      </c>
      <c r="Y49" s="35">
        <v>45181.072525689189</v>
      </c>
      <c r="Z49" s="35">
        <v>45268.530329027009</v>
      </c>
      <c r="AA49" s="35">
        <v>41485.250889266084</v>
      </c>
      <c r="AB49" s="35">
        <v>44747.011796655206</v>
      </c>
      <c r="AC49" s="35">
        <v>44588.6981155014</v>
      </c>
      <c r="AD49" s="35">
        <v>46098.588373740182</v>
      </c>
    </row>
    <row r="50" spans="2:30" s="12" customFormat="1" ht="11.25" customHeight="1" x14ac:dyDescent="0.25">
      <c r="B50" s="17" t="s">
        <v>50</v>
      </c>
      <c r="C50" s="39">
        <v>24250.555760180057</v>
      </c>
      <c r="D50" s="39">
        <v>21681.57318613218</v>
      </c>
      <c r="E50" s="39">
        <v>23239.902328453492</v>
      </c>
      <c r="F50" s="39">
        <v>24809.079568682788</v>
      </c>
      <c r="G50" s="39">
        <v>25298.114846578716</v>
      </c>
      <c r="H50" s="39">
        <v>25486.389321192095</v>
      </c>
      <c r="I50" s="39">
        <v>26063.57050558443</v>
      </c>
      <c r="J50" s="39">
        <v>26168.5789587912</v>
      </c>
      <c r="K50" s="39">
        <v>26921.108709641117</v>
      </c>
      <c r="L50" s="39">
        <v>28342.337055757329</v>
      </c>
      <c r="M50" s="39">
        <v>29614.818580980413</v>
      </c>
      <c r="N50" s="39">
        <v>30650.850083612073</v>
      </c>
      <c r="O50" s="39">
        <v>31044.683549801735</v>
      </c>
      <c r="P50" s="39">
        <v>33230.556200552077</v>
      </c>
      <c r="Q50" s="39">
        <v>34084.627647055175</v>
      </c>
      <c r="R50" s="39">
        <v>35595.678221793358</v>
      </c>
      <c r="S50" s="39">
        <v>36302.328724177794</v>
      </c>
      <c r="T50" s="39">
        <v>36834.815269330327</v>
      </c>
      <c r="U50" s="39">
        <v>36895.688689688097</v>
      </c>
      <c r="V50" s="39">
        <v>36714.279157561432</v>
      </c>
      <c r="W50" s="39">
        <v>37011.566275959165</v>
      </c>
      <c r="X50" s="39">
        <v>37397.712512605591</v>
      </c>
      <c r="Y50" s="39">
        <v>39686.606574866564</v>
      </c>
      <c r="Z50" s="39">
        <v>37619.241062157635</v>
      </c>
      <c r="AA50" s="39">
        <v>37700.833261228021</v>
      </c>
      <c r="AB50" s="39">
        <v>39119.272776499172</v>
      </c>
      <c r="AC50" s="39">
        <v>40236.02029963729</v>
      </c>
      <c r="AD50" s="39">
        <v>39908.988070629348</v>
      </c>
    </row>
    <row r="51" spans="2:30" s="42" customFormat="1" ht="12.75" x14ac:dyDescent="0.25">
      <c r="B51" s="40" t="s">
        <v>24</v>
      </c>
      <c r="C51" s="41">
        <f>+C5-C28</f>
        <v>-29139.740474714956</v>
      </c>
      <c r="D51" s="41">
        <f t="shared" ref="D51:J51" si="98">+D5-D28</f>
        <v>-32182.895333170367</v>
      </c>
      <c r="E51" s="41">
        <f t="shared" si="98"/>
        <v>-42887.659453737957</v>
      </c>
      <c r="F51" s="41">
        <f t="shared" si="98"/>
        <v>-59715.372210240166</v>
      </c>
      <c r="G51" s="41">
        <f t="shared" si="98"/>
        <v>-75058.75607767934</v>
      </c>
      <c r="H51" s="41">
        <f t="shared" si="98"/>
        <v>-73565.756363008695</v>
      </c>
      <c r="I51" s="41">
        <f t="shared" si="98"/>
        <v>-73910.963537616539</v>
      </c>
      <c r="J51" s="41">
        <f t="shared" si="98"/>
        <v>-78315.718496755813</v>
      </c>
      <c r="K51" s="41">
        <f t="shared" ref="K51:N51" si="99">+K5-K28</f>
        <v>-77469.084343435359</v>
      </c>
      <c r="L51" s="41">
        <f t="shared" si="99"/>
        <v>-77680.744958618423</v>
      </c>
      <c r="M51" s="41">
        <f t="shared" si="99"/>
        <v>-82732.075766864116</v>
      </c>
      <c r="N51" s="41">
        <f t="shared" si="99"/>
        <v>-82846.952305026236</v>
      </c>
      <c r="O51" s="41">
        <f t="shared" ref="O51:Q51" si="100">+O5-O28</f>
        <v>-84341.532595681259</v>
      </c>
      <c r="P51" s="41">
        <f t="shared" si="100"/>
        <v>-96112.891387344804</v>
      </c>
      <c r="Q51" s="41">
        <f t="shared" si="100"/>
        <v>-101623.05486315093</v>
      </c>
      <c r="R51" s="41">
        <f t="shared" ref="R51:T51" si="101">+R5-R28</f>
        <v>-99645.34289098531</v>
      </c>
      <c r="S51" s="41">
        <f t="shared" si="101"/>
        <v>-111524.00244129507</v>
      </c>
      <c r="T51" s="41">
        <f t="shared" si="101"/>
        <v>-112510.87588599743</v>
      </c>
      <c r="U51" s="41">
        <f t="shared" ref="U51:V51" si="102">+U5-U28</f>
        <v>-109335.93177342485</v>
      </c>
      <c r="V51" s="41">
        <f t="shared" si="102"/>
        <v>-106261.6210187528</v>
      </c>
      <c r="W51" s="41">
        <v>-96760.138218644308</v>
      </c>
      <c r="X51" s="41">
        <v>-94999.797530849464</v>
      </c>
      <c r="Y51" s="41">
        <v>-96343.989583240123</v>
      </c>
      <c r="Z51" s="41">
        <v>-100735.6778696957</v>
      </c>
      <c r="AA51" s="41">
        <f t="shared" ref="AA51:AB51" si="103">+AA5-AA28</f>
        <v>-101015.97209113801</v>
      </c>
      <c r="AB51" s="41">
        <f t="shared" si="103"/>
        <v>-111316.30094235484</v>
      </c>
      <c r="AC51" s="41">
        <f t="shared" ref="AC51:AD51" si="104">+AC5-AC28</f>
        <v>-115453.74297086929</v>
      </c>
      <c r="AD51" s="41">
        <f t="shared" si="104"/>
        <v>-117095.45900536352</v>
      </c>
    </row>
    <row r="52" spans="2:30" x14ac:dyDescent="0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2:30" hidden="1" x14ac:dyDescent="0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ht="15" hidden="1" customHeight="1" x14ac:dyDescent="0.25"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hidden="1" x14ac:dyDescent="0.2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</sheetData>
  <mergeCells count="12">
    <mergeCell ref="AB3:AD3"/>
    <mergeCell ref="X3:AA3"/>
    <mergeCell ref="T3:W3"/>
    <mergeCell ref="P3:S3"/>
    <mergeCell ref="B3:B4"/>
    <mergeCell ref="H3:K3"/>
    <mergeCell ref="L3:O3"/>
    <mergeCell ref="C3:C4"/>
    <mergeCell ref="D3:D4"/>
    <mergeCell ref="E3:E4"/>
    <mergeCell ref="F3:F4"/>
    <mergeCell ref="G3:G4"/>
  </mergeCells>
  <phoneticPr fontId="2" type="noConversion"/>
  <conditionalFormatting sqref="C5:AD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a2a75c4e-f7c7-4f23-8945-0ac23fd626b2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3BA53607-07D6-4F5C-9161-278734F24F10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 III_2025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2022-06-20T13:30:38Z</dcterms:created>
  <dcterms:modified xsi:type="dcterms:W3CDTF">2026-04-09T08:45:10Z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a2a75c4e-f7c7-4f23-8945-0ac23fd626b2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2024-11-23T18:54:36Z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71132829-ca14-4563-a7e5-7bc2bef1177b</vt:lpwstr>
  </property>
  <property fmtid="{D5CDD505-2E9C-101B-9397-08002B2CF9AE}" pid="11" name="MSIP_Label_38962dcf-d39f-4edc-a396-338a56ba9170_ContentBits">
    <vt:lpwstr>0</vt:lpwstr>
  </property>
</Properties>
</file>